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<sst xmlns="http://schemas.openxmlformats.org/spreadsheetml/2006/main" count="130" uniqueCount="98">
  <si>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</si>
  <si>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</si>
  <si>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</si>
  <si>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</si>
  <si>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</si>
  <si>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</si>
  <si>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</si>
  <si>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</si>
  <si>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Vajda József</t>
  </si>
  <si>
    <t>Alsónána Se</t>
  </si>
  <si>
    <t>x</t>
  </si>
  <si>
    <t>Faddi Korinna</t>
  </si>
  <si>
    <t>Kiss Krisztián</t>
  </si>
  <si>
    <t>Németh Zoltán</t>
  </si>
  <si>
    <t>TMSZSE-I</t>
  </si>
  <si>
    <t>Gyimesi Norbert</t>
  </si>
  <si>
    <t>Pelczer Ferenc</t>
  </si>
  <si>
    <t>Báta KSE</t>
  </si>
  <si>
    <t>Mózes János</t>
  </si>
  <si>
    <t>Tóth György</t>
  </si>
  <si>
    <t>Fritschi Mária</t>
  </si>
  <si>
    <t>Fáklya SE I.</t>
  </si>
  <si>
    <t>Tóth András</t>
  </si>
  <si>
    <t>Sebestyén András</t>
  </si>
  <si>
    <t>Bartal Gergő</t>
  </si>
  <si>
    <t>Yorgos SE</t>
  </si>
  <si>
    <t>Kocsis János</t>
  </si>
  <si>
    <t>TMSZSE-II</t>
  </si>
  <si>
    <t>Osztermájer Gáborné</t>
  </si>
  <si>
    <t>Sike Gábor</t>
  </si>
  <si>
    <t>Főfainé Balics Viktória</t>
  </si>
  <si>
    <t>Balaskó Béla</t>
  </si>
  <si>
    <t>Fáklya SE II.</t>
  </si>
  <si>
    <t>Pető Gyula</t>
  </si>
  <si>
    <t>Rimai Róbert</t>
  </si>
  <si>
    <t>Németh Károly</t>
  </si>
  <si>
    <t>Szekszárd AC</t>
  </si>
  <si>
    <t>Keresztesi Kitty</t>
  </si>
  <si>
    <t>Magyarcsik Laura</t>
  </si>
  <si>
    <t>Angyal Sándor</t>
  </si>
  <si>
    <t>Műszergyár</t>
  </si>
  <si>
    <t>Gazdag Ferenc</t>
  </si>
  <si>
    <t>Sáringer József</t>
  </si>
  <si>
    <t>NAJA</t>
  </si>
  <si>
    <t>Maxmix</t>
  </si>
  <si>
    <t>Pilisi Gábor</t>
  </si>
  <si>
    <t>Balogh Bálint</t>
  </si>
  <si>
    <t>Kakasd</t>
  </si>
  <si>
    <t>Nemes József</t>
  </si>
  <si>
    <t>Csergő Vencel</t>
  </si>
  <si>
    <t>Heronyányi István</t>
  </si>
  <si>
    <t>Jako Kft</t>
  </si>
  <si>
    <t>Simon Csaba</t>
  </si>
  <si>
    <t>Szathmári Zoltán</t>
  </si>
  <si>
    <t>Straubinger Balázs</t>
  </si>
  <si>
    <t>Fastron AC</t>
  </si>
  <si>
    <t>Bauer Szilárd</t>
  </si>
  <si>
    <t>Romanov Orsolya</t>
  </si>
  <si>
    <t>Szabó Gréta</t>
  </si>
  <si>
    <t>2016. évi  őszi ranglista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</si>
  <si>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</si>
  <si>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</si>
  <si>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</si>
  <si>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</si>
  <si>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</si>
  <si>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</si>
  <si>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</si>
  <si>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</si>
  <si>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</si>
  <si>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</si>
  <si>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</si>
  <si>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</si>
  <si>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</si>
  <si>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</si>
  <si>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</si>
  <si>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</si>
  <si>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</si>
  <si>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</si>
  <si>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</si>
  <si>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</si>
  <si>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</si>
  <si>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</si>
  <si>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</si>
  <si>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</si>
  <si>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</si>
  <si>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</si>
  <si>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</si>
  <si>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</si>
  <si>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</si>
  <si>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</si>
  <si>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</si>
  <si>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</si>
  <si>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</si>
  <si>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</si>
  <si>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</si>
  <si>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</si>
  <si>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</si>
  <si>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 ranglistán csak azok szerepelnek akik legalább 18 mérkőzést játszottak!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</si>
</sst>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34" borderId="27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0" fontId="0" fillId="0" borderId="32" xfId="0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20">
      <selection activeCell="T45" sqref="T45"/>
    </sheetView>
  </sheetViews>
  <sheetFormatPr defaultColWidth="9.140625" defaultRowHeight="15"/>
  <cols>
    <col min="1" max="1" width="5.57421875" style="0" customWidth="1"/>
    <col min="2" max="2" width="21.140625" style="2" customWidth="1"/>
    <col min="3" max="3" width="12.421875" style="2" customWidth="1"/>
    <col min="4" max="16" width="2.7109375" style="0" customWidth="1"/>
    <col min="17" max="17" width="5.00390625" style="0" customWidth="1"/>
    <col min="18" max="18" width="3.00390625" style="0" customWidth="1"/>
    <col min="19" max="19" width="3.57421875" style="0" customWidth="1"/>
    <col min="20" max="20" width="7.00390625" style="0" customWidth="1"/>
  </cols>
  <sheetData>
    <row r="1" spans="2:20" ht="18.75" customHeight="1"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ht="15.75" thickBot="1">
      <c r="B2" s="1"/>
    </row>
    <row r="3" spans="2:20" s="4" customFormat="1" ht="13.5" customHeight="1" thickBot="1">
      <c r="B3" s="1"/>
      <c r="C3" s="3"/>
      <c r="D3" s="57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7" t="s">
        <v>1</v>
      </c>
      <c r="R3" s="58"/>
      <c r="S3" s="58"/>
      <c r="T3" s="59"/>
    </row>
    <row r="4" spans="2:20" ht="13.5" customHeight="1" thickBot="1">
      <c r="B4" s="5" t="s">
        <v>2</v>
      </c>
      <c r="C4" s="39" t="s">
        <v>3</v>
      </c>
      <c r="D4" s="26">
        <v>1</v>
      </c>
      <c r="E4" s="27">
        <v>2</v>
      </c>
      <c r="F4" s="27">
        <v>3</v>
      </c>
      <c r="G4" s="27">
        <v>4</v>
      </c>
      <c r="H4" s="27">
        <v>5</v>
      </c>
      <c r="I4" s="27">
        <v>6</v>
      </c>
      <c r="J4" s="27">
        <v>7</v>
      </c>
      <c r="K4" s="27">
        <v>8</v>
      </c>
      <c r="L4" s="27">
        <v>9</v>
      </c>
      <c r="M4" s="27">
        <v>10</v>
      </c>
      <c r="N4" s="27">
        <v>11</v>
      </c>
      <c r="O4" s="33">
        <v>12</v>
      </c>
      <c r="P4" s="40">
        <v>13</v>
      </c>
      <c r="Q4" s="34" t="s">
        <v>4</v>
      </c>
      <c r="R4" s="35" t="s">
        <v>5</v>
      </c>
      <c r="S4" s="36" t="s">
        <v>6</v>
      </c>
      <c r="T4" s="37" t="s">
        <v>7</v>
      </c>
    </row>
    <row r="5" spans="1:20" ht="13.5" customHeight="1">
      <c r="A5" s="54" t="s">
        <v>60</v>
      </c>
      <c r="B5" s="53" t="s">
        <v>18</v>
      </c>
      <c r="C5" s="6" t="s">
        <v>17</v>
      </c>
      <c r="D5" s="24">
        <v>3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9">
        <v>2</v>
      </c>
      <c r="K5" s="7">
        <v>3</v>
      </c>
      <c r="L5" s="7">
        <v>3</v>
      </c>
      <c r="M5" s="8"/>
      <c r="N5" s="7">
        <v>3</v>
      </c>
      <c r="O5" s="9">
        <v>3</v>
      </c>
      <c r="P5" s="29">
        <v>3</v>
      </c>
      <c r="Q5" s="10">
        <f>COUNT(D5:P5)*3</f>
        <v>36</v>
      </c>
      <c r="R5" s="11">
        <f aca="true" t="shared" si="0" ref="R5:R41">SUM(D5:P5)</f>
        <v>35</v>
      </c>
      <c r="S5" s="12">
        <f aca="true" t="shared" si="1" ref="S5:S41">Q5-R5</f>
        <v>1</v>
      </c>
      <c r="T5" s="13">
        <f aca="true" t="shared" si="2" ref="T5:T41">IF(Q5=0,"",R5/Q5*100)</f>
        <v>97.22222222222221</v>
      </c>
    </row>
    <row r="6" spans="1:20" ht="13.5" customHeight="1">
      <c r="A6" s="55" t="s">
        <v>61</v>
      </c>
      <c r="B6" s="50" t="s">
        <v>37</v>
      </c>
      <c r="C6" s="14" t="s">
        <v>36</v>
      </c>
      <c r="D6" s="25"/>
      <c r="E6" s="15">
        <v>3</v>
      </c>
      <c r="F6" s="17"/>
      <c r="G6" s="15"/>
      <c r="H6" s="15">
        <v>2</v>
      </c>
      <c r="I6" s="16"/>
      <c r="J6" s="15">
        <v>3</v>
      </c>
      <c r="K6" s="15">
        <v>2</v>
      </c>
      <c r="L6" s="15"/>
      <c r="M6" s="15">
        <v>3</v>
      </c>
      <c r="N6" s="15">
        <v>3</v>
      </c>
      <c r="O6" s="18"/>
      <c r="P6" s="30">
        <v>3</v>
      </c>
      <c r="Q6" s="43">
        <f>COUNT(D6:P6)*3</f>
        <v>21</v>
      </c>
      <c r="R6" s="38">
        <f t="shared" si="0"/>
        <v>19</v>
      </c>
      <c r="S6" s="46">
        <f t="shared" si="1"/>
        <v>2</v>
      </c>
      <c r="T6" s="48">
        <f t="shared" si="2"/>
        <v>90.47619047619048</v>
      </c>
    </row>
    <row r="7" spans="1:20" ht="13.5" customHeight="1">
      <c r="A7" s="55" t="s">
        <v>62</v>
      </c>
      <c r="B7" s="50" t="s">
        <v>26</v>
      </c>
      <c r="C7" s="14" t="s">
        <v>25</v>
      </c>
      <c r="D7" s="41"/>
      <c r="E7" s="15">
        <v>3</v>
      </c>
      <c r="F7" s="15">
        <v>3</v>
      </c>
      <c r="G7" s="15"/>
      <c r="H7" s="15"/>
      <c r="I7" s="15">
        <v>3</v>
      </c>
      <c r="J7" s="15">
        <v>3</v>
      </c>
      <c r="K7" s="15"/>
      <c r="L7" s="15">
        <v>3</v>
      </c>
      <c r="M7" s="15">
        <v>1</v>
      </c>
      <c r="N7" s="15">
        <v>2</v>
      </c>
      <c r="O7" s="18"/>
      <c r="P7" s="30"/>
      <c r="Q7" s="43">
        <f>COUNT(D7:P7)*3</f>
        <v>21</v>
      </c>
      <c r="R7" s="38">
        <f t="shared" si="0"/>
        <v>18</v>
      </c>
      <c r="S7" s="46">
        <f t="shared" si="1"/>
        <v>3</v>
      </c>
      <c r="T7" s="48">
        <f t="shared" si="2"/>
        <v>85.71428571428571</v>
      </c>
    </row>
    <row r="8" spans="1:20" ht="13.5" customHeight="1">
      <c r="A8" s="55" t="s">
        <v>63</v>
      </c>
      <c r="B8" s="50" t="s">
        <v>38</v>
      </c>
      <c r="C8" s="14" t="s">
        <v>36</v>
      </c>
      <c r="D8" s="25">
        <v>3</v>
      </c>
      <c r="E8" s="15">
        <v>3</v>
      </c>
      <c r="F8" s="17"/>
      <c r="G8" s="15"/>
      <c r="H8" s="15"/>
      <c r="I8" s="16"/>
      <c r="J8" s="15"/>
      <c r="K8" s="15">
        <v>2</v>
      </c>
      <c r="L8" s="15">
        <v>3</v>
      </c>
      <c r="M8" s="15">
        <v>1</v>
      </c>
      <c r="N8" s="15">
        <v>2</v>
      </c>
      <c r="O8" s="18">
        <v>3</v>
      </c>
      <c r="P8" s="30">
        <v>3</v>
      </c>
      <c r="Q8" s="43">
        <f>COUNT(D8:P8)*3</f>
        <v>24</v>
      </c>
      <c r="R8" s="38">
        <f t="shared" si="0"/>
        <v>20</v>
      </c>
      <c r="S8" s="46">
        <f t="shared" si="1"/>
        <v>4</v>
      </c>
      <c r="T8" s="48">
        <f t="shared" si="2"/>
        <v>83.33333333333334</v>
      </c>
    </row>
    <row r="9" spans="1:21" ht="13.5" customHeight="1">
      <c r="A9" s="55" t="s">
        <v>64</v>
      </c>
      <c r="B9" s="50" t="s">
        <v>19</v>
      </c>
      <c r="C9" s="14" t="s">
        <v>17</v>
      </c>
      <c r="D9" s="25">
        <v>1</v>
      </c>
      <c r="E9" s="15">
        <v>3</v>
      </c>
      <c r="F9" s="15">
        <v>3</v>
      </c>
      <c r="G9" s="15">
        <v>2</v>
      </c>
      <c r="H9" s="15">
        <v>3</v>
      </c>
      <c r="I9" s="15">
        <v>3</v>
      </c>
      <c r="J9" s="18">
        <v>3</v>
      </c>
      <c r="K9" s="15">
        <v>1</v>
      </c>
      <c r="L9" s="15">
        <v>3</v>
      </c>
      <c r="M9" s="16"/>
      <c r="N9" s="15">
        <v>1</v>
      </c>
      <c r="O9" s="18">
        <v>3</v>
      </c>
      <c r="P9" s="30">
        <v>2</v>
      </c>
      <c r="Q9" s="43">
        <f>COUNT(D9:P9)*3-2</f>
        <v>34</v>
      </c>
      <c r="R9" s="38">
        <f t="shared" si="0"/>
        <v>28</v>
      </c>
      <c r="S9" s="46">
        <f t="shared" si="1"/>
        <v>6</v>
      </c>
      <c r="T9" s="48">
        <f t="shared" si="2"/>
        <v>82.35294117647058</v>
      </c>
      <c r="U9" t="s">
        <v>10</v>
      </c>
    </row>
    <row r="10" spans="1:20" ht="13.5" customHeight="1">
      <c r="A10" s="55" t="s">
        <v>65</v>
      </c>
      <c r="B10" s="50" t="s">
        <v>35</v>
      </c>
      <c r="C10" s="14" t="s">
        <v>36</v>
      </c>
      <c r="D10" s="25"/>
      <c r="E10" s="15">
        <v>2</v>
      </c>
      <c r="F10" s="17">
        <v>2</v>
      </c>
      <c r="G10" s="15">
        <v>3</v>
      </c>
      <c r="H10" s="15">
        <v>3</v>
      </c>
      <c r="I10" s="16"/>
      <c r="J10" s="15"/>
      <c r="K10" s="15">
        <v>0</v>
      </c>
      <c r="L10" s="15">
        <v>3</v>
      </c>
      <c r="M10" s="15"/>
      <c r="N10" s="15">
        <v>2</v>
      </c>
      <c r="O10" s="18">
        <v>3</v>
      </c>
      <c r="P10" s="30">
        <v>3</v>
      </c>
      <c r="Q10" s="43">
        <f>COUNT(D10:P10)*3</f>
        <v>27</v>
      </c>
      <c r="R10" s="38">
        <f t="shared" si="0"/>
        <v>21</v>
      </c>
      <c r="S10" s="46">
        <f t="shared" si="1"/>
        <v>6</v>
      </c>
      <c r="T10" s="48">
        <f t="shared" si="2"/>
        <v>77.77777777777779</v>
      </c>
    </row>
    <row r="11" spans="1:21" ht="13.5" customHeight="1">
      <c r="A11" s="55" t="s">
        <v>66</v>
      </c>
      <c r="B11" s="50" t="s">
        <v>24</v>
      </c>
      <c r="C11" s="14" t="s">
        <v>25</v>
      </c>
      <c r="D11" s="41"/>
      <c r="E11" s="15">
        <v>1</v>
      </c>
      <c r="F11" s="15">
        <v>3</v>
      </c>
      <c r="G11" s="15">
        <v>3</v>
      </c>
      <c r="H11" s="15">
        <v>3</v>
      </c>
      <c r="I11" s="15">
        <v>2</v>
      </c>
      <c r="J11" s="15">
        <v>3</v>
      </c>
      <c r="K11" s="15">
        <v>3</v>
      </c>
      <c r="L11" s="15">
        <v>2</v>
      </c>
      <c r="M11" s="15">
        <v>1</v>
      </c>
      <c r="N11" s="15">
        <v>0</v>
      </c>
      <c r="O11" s="18"/>
      <c r="P11" s="30"/>
      <c r="Q11" s="43">
        <f>COUNT(D11:P11)*3-2</f>
        <v>28</v>
      </c>
      <c r="R11" s="38">
        <f t="shared" si="0"/>
        <v>21</v>
      </c>
      <c r="S11" s="46">
        <f t="shared" si="1"/>
        <v>7</v>
      </c>
      <c r="T11" s="48">
        <f t="shared" si="2"/>
        <v>75</v>
      </c>
      <c r="U11" t="s">
        <v>10</v>
      </c>
    </row>
    <row r="12" spans="1:20" ht="13.5" customHeight="1">
      <c r="A12" s="55" t="s">
        <v>67</v>
      </c>
      <c r="B12" s="50" t="s">
        <v>30</v>
      </c>
      <c r="C12" s="14" t="s">
        <v>27</v>
      </c>
      <c r="D12" s="25">
        <v>2</v>
      </c>
      <c r="E12" s="17">
        <v>2</v>
      </c>
      <c r="F12" s="15">
        <v>2</v>
      </c>
      <c r="G12" s="16"/>
      <c r="H12" s="15">
        <v>1</v>
      </c>
      <c r="I12" s="15">
        <v>3</v>
      </c>
      <c r="J12" s="18">
        <v>1</v>
      </c>
      <c r="K12" s="15">
        <v>3</v>
      </c>
      <c r="L12" s="15">
        <v>2</v>
      </c>
      <c r="M12" s="15">
        <v>2</v>
      </c>
      <c r="N12" s="15">
        <v>3</v>
      </c>
      <c r="O12" s="18">
        <v>3</v>
      </c>
      <c r="P12" s="30">
        <v>3</v>
      </c>
      <c r="Q12" s="43">
        <f aca="true" t="shared" si="3" ref="Q12:Q17">COUNT(D12:P12)*3</f>
        <v>36</v>
      </c>
      <c r="R12" s="38">
        <f t="shared" si="0"/>
        <v>27</v>
      </c>
      <c r="S12" s="46">
        <f t="shared" si="1"/>
        <v>9</v>
      </c>
      <c r="T12" s="48">
        <f t="shared" si="2"/>
        <v>75</v>
      </c>
    </row>
    <row r="13" spans="1:20" ht="13.5" customHeight="1">
      <c r="A13" s="55" t="s">
        <v>68</v>
      </c>
      <c r="B13" s="51" t="s">
        <v>54</v>
      </c>
      <c r="C13" s="14" t="s">
        <v>55</v>
      </c>
      <c r="D13" s="25"/>
      <c r="E13" s="15">
        <v>1</v>
      </c>
      <c r="F13" s="15">
        <v>3</v>
      </c>
      <c r="G13" s="15">
        <v>2</v>
      </c>
      <c r="H13" s="16"/>
      <c r="I13" s="15">
        <v>3</v>
      </c>
      <c r="J13" s="15">
        <v>3</v>
      </c>
      <c r="K13" s="15"/>
      <c r="L13" s="18"/>
      <c r="M13" s="15">
        <v>1</v>
      </c>
      <c r="N13" s="15"/>
      <c r="O13" s="18"/>
      <c r="P13" s="30"/>
      <c r="Q13" s="43">
        <f t="shared" si="3"/>
        <v>18</v>
      </c>
      <c r="R13" s="38">
        <f t="shared" si="0"/>
        <v>13</v>
      </c>
      <c r="S13" s="46">
        <f t="shared" si="1"/>
        <v>5</v>
      </c>
      <c r="T13" s="48">
        <f t="shared" si="2"/>
        <v>72.22222222222221</v>
      </c>
    </row>
    <row r="14" spans="1:20" ht="13.5" customHeight="1">
      <c r="A14" s="55" t="s">
        <v>69</v>
      </c>
      <c r="B14" s="50" t="s">
        <v>16</v>
      </c>
      <c r="C14" s="14" t="s">
        <v>14</v>
      </c>
      <c r="D14" s="25">
        <v>3</v>
      </c>
      <c r="E14" s="15">
        <v>1</v>
      </c>
      <c r="F14" s="15">
        <v>3</v>
      </c>
      <c r="G14" s="15">
        <v>3</v>
      </c>
      <c r="H14" s="15">
        <v>0</v>
      </c>
      <c r="I14" s="15">
        <v>3</v>
      </c>
      <c r="J14" s="15"/>
      <c r="K14" s="15"/>
      <c r="L14" s="18">
        <v>2</v>
      </c>
      <c r="M14" s="15">
        <v>3</v>
      </c>
      <c r="N14" s="18">
        <v>1</v>
      </c>
      <c r="O14" s="18"/>
      <c r="P14" s="42"/>
      <c r="Q14" s="43">
        <f t="shared" si="3"/>
        <v>27</v>
      </c>
      <c r="R14" s="38">
        <f t="shared" si="0"/>
        <v>19</v>
      </c>
      <c r="S14" s="46">
        <f t="shared" si="1"/>
        <v>8</v>
      </c>
      <c r="T14" s="48">
        <f t="shared" si="2"/>
        <v>70.37037037037037</v>
      </c>
    </row>
    <row r="15" spans="1:20" ht="13.5" customHeight="1">
      <c r="A15" s="55" t="s">
        <v>70</v>
      </c>
      <c r="B15" s="50" t="s">
        <v>23</v>
      </c>
      <c r="C15" s="14" t="s">
        <v>21</v>
      </c>
      <c r="D15" s="25">
        <v>1</v>
      </c>
      <c r="E15" s="15">
        <v>2</v>
      </c>
      <c r="F15" s="16"/>
      <c r="G15" s="15">
        <v>2</v>
      </c>
      <c r="H15" s="15">
        <v>3</v>
      </c>
      <c r="I15" s="15">
        <v>1</v>
      </c>
      <c r="J15" s="15"/>
      <c r="K15" s="15">
        <v>1</v>
      </c>
      <c r="L15" s="15">
        <v>3</v>
      </c>
      <c r="M15" s="15">
        <v>3</v>
      </c>
      <c r="N15" s="18">
        <v>3</v>
      </c>
      <c r="O15" s="18">
        <v>3</v>
      </c>
      <c r="P15" s="30">
        <v>1</v>
      </c>
      <c r="Q15" s="43">
        <f t="shared" si="3"/>
        <v>33</v>
      </c>
      <c r="R15" s="38">
        <f t="shared" si="0"/>
        <v>23</v>
      </c>
      <c r="S15" s="46">
        <f t="shared" si="1"/>
        <v>10</v>
      </c>
      <c r="T15" s="48">
        <f t="shared" si="2"/>
        <v>69.6969696969697</v>
      </c>
    </row>
    <row r="16" spans="1:20" ht="13.5" customHeight="1">
      <c r="A16" s="55" t="s">
        <v>71</v>
      </c>
      <c r="B16" s="50" t="s">
        <v>13</v>
      </c>
      <c r="C16" s="14" t="s">
        <v>14</v>
      </c>
      <c r="D16" s="25">
        <v>3</v>
      </c>
      <c r="E16" s="15">
        <v>0</v>
      </c>
      <c r="F16" s="15">
        <v>2</v>
      </c>
      <c r="G16" s="15">
        <v>3</v>
      </c>
      <c r="H16" s="15">
        <v>0</v>
      </c>
      <c r="I16" s="15">
        <v>3</v>
      </c>
      <c r="J16" s="15">
        <v>1</v>
      </c>
      <c r="K16" s="15">
        <v>3</v>
      </c>
      <c r="L16" s="18">
        <v>2</v>
      </c>
      <c r="M16" s="15">
        <v>3</v>
      </c>
      <c r="N16" s="18">
        <v>2</v>
      </c>
      <c r="O16" s="18">
        <v>3</v>
      </c>
      <c r="P16" s="42"/>
      <c r="Q16" s="43">
        <f t="shared" si="3"/>
        <v>36</v>
      </c>
      <c r="R16" s="38">
        <f t="shared" si="0"/>
        <v>25</v>
      </c>
      <c r="S16" s="46">
        <f t="shared" si="1"/>
        <v>11</v>
      </c>
      <c r="T16" s="48">
        <f t="shared" si="2"/>
        <v>69.44444444444444</v>
      </c>
    </row>
    <row r="17" spans="1:20" ht="13.5" customHeight="1">
      <c r="A17" s="55" t="s">
        <v>72</v>
      </c>
      <c r="B17" s="50" t="s">
        <v>28</v>
      </c>
      <c r="C17" s="14" t="s">
        <v>27</v>
      </c>
      <c r="D17" s="25">
        <v>1</v>
      </c>
      <c r="E17" s="17">
        <v>2</v>
      </c>
      <c r="F17" s="15">
        <v>1</v>
      </c>
      <c r="G17" s="16"/>
      <c r="H17" s="15">
        <v>0</v>
      </c>
      <c r="I17" s="15">
        <v>3</v>
      </c>
      <c r="J17" s="18">
        <v>2</v>
      </c>
      <c r="K17" s="15">
        <v>3</v>
      </c>
      <c r="L17" s="15">
        <v>1</v>
      </c>
      <c r="M17" s="15">
        <v>3</v>
      </c>
      <c r="N17" s="15">
        <v>3</v>
      </c>
      <c r="O17" s="18">
        <v>3</v>
      </c>
      <c r="P17" s="30">
        <v>3</v>
      </c>
      <c r="Q17" s="43">
        <f t="shared" si="3"/>
        <v>36</v>
      </c>
      <c r="R17" s="38">
        <f t="shared" si="0"/>
        <v>25</v>
      </c>
      <c r="S17" s="46">
        <f t="shared" si="1"/>
        <v>11</v>
      </c>
      <c r="T17" s="48">
        <f t="shared" si="2"/>
        <v>69.44444444444444</v>
      </c>
    </row>
    <row r="18" spans="1:21" ht="13.5" customHeight="1">
      <c r="A18" s="55" t="s">
        <v>73</v>
      </c>
      <c r="B18" s="51" t="s">
        <v>50</v>
      </c>
      <c r="C18" s="14" t="s">
        <v>51</v>
      </c>
      <c r="D18" s="25">
        <v>1</v>
      </c>
      <c r="E18" s="15">
        <v>0</v>
      </c>
      <c r="F18" s="15">
        <v>2</v>
      </c>
      <c r="G18" s="15"/>
      <c r="H18" s="15">
        <v>2</v>
      </c>
      <c r="I18" s="15"/>
      <c r="J18" s="15">
        <v>0</v>
      </c>
      <c r="K18" s="16"/>
      <c r="L18" s="15">
        <v>1</v>
      </c>
      <c r="M18" s="15">
        <v>3</v>
      </c>
      <c r="N18" s="15">
        <v>1</v>
      </c>
      <c r="O18" s="18"/>
      <c r="P18" s="30">
        <v>3</v>
      </c>
      <c r="Q18" s="43">
        <f>COUNT(D18:P18)*3-6</f>
        <v>21</v>
      </c>
      <c r="R18" s="38">
        <f t="shared" si="0"/>
        <v>13</v>
      </c>
      <c r="S18" s="46">
        <f t="shared" si="1"/>
        <v>8</v>
      </c>
      <c r="T18" s="48">
        <f t="shared" si="2"/>
        <v>61.904761904761905</v>
      </c>
      <c r="U18" t="s">
        <v>10</v>
      </c>
    </row>
    <row r="19" spans="1:20" ht="13.5" customHeight="1">
      <c r="A19" s="55" t="s">
        <v>74</v>
      </c>
      <c r="B19" s="50" t="s">
        <v>33</v>
      </c>
      <c r="C19" s="14" t="s">
        <v>32</v>
      </c>
      <c r="D19" s="25">
        <v>3</v>
      </c>
      <c r="E19" s="16"/>
      <c r="F19" s="15"/>
      <c r="G19" s="15">
        <v>3</v>
      </c>
      <c r="H19" s="15">
        <v>3</v>
      </c>
      <c r="I19" s="15">
        <v>3</v>
      </c>
      <c r="J19" s="17">
        <v>2</v>
      </c>
      <c r="K19" s="15">
        <v>1</v>
      </c>
      <c r="L19" s="15">
        <v>2</v>
      </c>
      <c r="M19" s="15">
        <v>0</v>
      </c>
      <c r="N19" s="15">
        <v>2</v>
      </c>
      <c r="O19" s="18">
        <v>0</v>
      </c>
      <c r="P19" s="30">
        <v>1</v>
      </c>
      <c r="Q19" s="43">
        <f>COUNT(D19:P19)*3</f>
        <v>33</v>
      </c>
      <c r="R19" s="38">
        <f t="shared" si="0"/>
        <v>20</v>
      </c>
      <c r="S19" s="46">
        <f t="shared" si="1"/>
        <v>13</v>
      </c>
      <c r="T19" s="48">
        <f t="shared" si="2"/>
        <v>60.60606060606061</v>
      </c>
    </row>
    <row r="20" spans="1:20" ht="13.5" customHeight="1">
      <c r="A20" s="55" t="s">
        <v>75</v>
      </c>
      <c r="B20" s="50" t="s">
        <v>29</v>
      </c>
      <c r="C20" s="14" t="s">
        <v>27</v>
      </c>
      <c r="D20" s="25">
        <v>2</v>
      </c>
      <c r="E20" s="17">
        <v>2</v>
      </c>
      <c r="F20" s="15">
        <v>0</v>
      </c>
      <c r="G20" s="16"/>
      <c r="H20" s="15">
        <v>0</v>
      </c>
      <c r="I20" s="15"/>
      <c r="J20" s="18">
        <v>1</v>
      </c>
      <c r="K20" s="15">
        <v>3</v>
      </c>
      <c r="L20" s="15">
        <v>1</v>
      </c>
      <c r="M20" s="15">
        <v>3</v>
      </c>
      <c r="N20" s="15"/>
      <c r="O20" s="18">
        <v>3</v>
      </c>
      <c r="P20" s="30">
        <v>3</v>
      </c>
      <c r="Q20" s="43">
        <f>COUNT(D20:P20)*3</f>
        <v>30</v>
      </c>
      <c r="R20" s="38">
        <f t="shared" si="0"/>
        <v>18</v>
      </c>
      <c r="S20" s="46">
        <f t="shared" si="1"/>
        <v>12</v>
      </c>
      <c r="T20" s="48">
        <f t="shared" si="2"/>
        <v>60</v>
      </c>
    </row>
    <row r="21" spans="1:20" ht="13.5" customHeight="1">
      <c r="A21" s="55" t="s">
        <v>76</v>
      </c>
      <c r="B21" s="50" t="s">
        <v>8</v>
      </c>
      <c r="C21" s="14" t="s">
        <v>9</v>
      </c>
      <c r="D21" s="25">
        <v>1</v>
      </c>
      <c r="E21" s="15">
        <v>1</v>
      </c>
      <c r="F21" s="15">
        <v>3</v>
      </c>
      <c r="G21" s="15">
        <v>3</v>
      </c>
      <c r="H21" s="15">
        <v>2</v>
      </c>
      <c r="I21" s="15">
        <v>2</v>
      </c>
      <c r="J21" s="15">
        <v>2</v>
      </c>
      <c r="K21" s="15">
        <v>2</v>
      </c>
      <c r="L21" s="16"/>
      <c r="M21" s="17">
        <v>3</v>
      </c>
      <c r="N21" s="18">
        <v>1</v>
      </c>
      <c r="O21" s="18">
        <v>1</v>
      </c>
      <c r="P21" s="30">
        <v>0</v>
      </c>
      <c r="Q21" s="43">
        <f>COUNT(D21:P21)*3</f>
        <v>36</v>
      </c>
      <c r="R21" s="38">
        <f t="shared" si="0"/>
        <v>21</v>
      </c>
      <c r="S21" s="46">
        <f t="shared" si="1"/>
        <v>15</v>
      </c>
      <c r="T21" s="48">
        <f t="shared" si="2"/>
        <v>58.333333333333336</v>
      </c>
    </row>
    <row r="22" spans="1:21" ht="13.5" customHeight="1">
      <c r="A22" s="55" t="s">
        <v>77</v>
      </c>
      <c r="B22" s="51" t="s">
        <v>49</v>
      </c>
      <c r="C22" s="14" t="s">
        <v>47</v>
      </c>
      <c r="D22" s="25">
        <v>1</v>
      </c>
      <c r="E22" s="15">
        <v>2</v>
      </c>
      <c r="F22" s="15">
        <v>0</v>
      </c>
      <c r="G22" s="15"/>
      <c r="H22" s="15">
        <v>3</v>
      </c>
      <c r="I22" s="15">
        <v>0</v>
      </c>
      <c r="J22" s="15">
        <v>3</v>
      </c>
      <c r="K22" s="15"/>
      <c r="L22" s="15">
        <v>3</v>
      </c>
      <c r="M22" s="15">
        <v>1</v>
      </c>
      <c r="N22" s="18"/>
      <c r="O22" s="16"/>
      <c r="P22" s="30">
        <v>1</v>
      </c>
      <c r="Q22" s="43">
        <f>COUNT(D22:P22)*3-2</f>
        <v>25</v>
      </c>
      <c r="R22" s="38">
        <f t="shared" si="0"/>
        <v>14</v>
      </c>
      <c r="S22" s="46">
        <f t="shared" si="1"/>
        <v>11</v>
      </c>
      <c r="T22" s="48">
        <f t="shared" si="2"/>
        <v>56.00000000000001</v>
      </c>
      <c r="U22" t="s">
        <v>10</v>
      </c>
    </row>
    <row r="23" spans="1:20" ht="13.5" customHeight="1">
      <c r="A23" s="55" t="s">
        <v>78</v>
      </c>
      <c r="B23" s="50" t="s">
        <v>15</v>
      </c>
      <c r="C23" s="14" t="s">
        <v>14</v>
      </c>
      <c r="D23" s="25"/>
      <c r="E23" s="15">
        <v>0</v>
      </c>
      <c r="F23" s="15"/>
      <c r="G23" s="15">
        <v>3</v>
      </c>
      <c r="H23" s="15"/>
      <c r="I23" s="15"/>
      <c r="J23" s="15">
        <v>0</v>
      </c>
      <c r="K23" s="15">
        <v>3</v>
      </c>
      <c r="L23" s="18"/>
      <c r="M23" s="15"/>
      <c r="N23" s="18">
        <v>1</v>
      </c>
      <c r="O23" s="18">
        <v>3</v>
      </c>
      <c r="P23" s="42"/>
      <c r="Q23" s="43">
        <f>COUNT(D23:P23)*3</f>
        <v>18</v>
      </c>
      <c r="R23" s="38">
        <f t="shared" si="0"/>
        <v>10</v>
      </c>
      <c r="S23" s="46">
        <f t="shared" si="1"/>
        <v>8</v>
      </c>
      <c r="T23" s="48">
        <f t="shared" si="2"/>
        <v>55.55555555555556</v>
      </c>
    </row>
    <row r="24" spans="1:20" ht="13.5" customHeight="1">
      <c r="A24" s="55" t="s">
        <v>79</v>
      </c>
      <c r="B24" s="50" t="s">
        <v>20</v>
      </c>
      <c r="C24" s="14" t="s">
        <v>21</v>
      </c>
      <c r="D24" s="25">
        <v>1</v>
      </c>
      <c r="E24" s="15">
        <v>0</v>
      </c>
      <c r="F24" s="16"/>
      <c r="G24" s="15">
        <v>1</v>
      </c>
      <c r="H24" s="15">
        <v>2</v>
      </c>
      <c r="I24" s="15">
        <v>1</v>
      </c>
      <c r="J24" s="15">
        <v>3</v>
      </c>
      <c r="K24" s="15">
        <v>0</v>
      </c>
      <c r="L24" s="15">
        <v>2</v>
      </c>
      <c r="M24" s="15">
        <v>3</v>
      </c>
      <c r="N24" s="18">
        <v>2</v>
      </c>
      <c r="O24" s="18">
        <v>3</v>
      </c>
      <c r="P24" s="30">
        <v>0</v>
      </c>
      <c r="Q24" s="43">
        <f>COUNT(D24:P24)*3</f>
        <v>36</v>
      </c>
      <c r="R24" s="38">
        <f t="shared" si="0"/>
        <v>18</v>
      </c>
      <c r="S24" s="46">
        <f t="shared" si="1"/>
        <v>18</v>
      </c>
      <c r="T24" s="48">
        <f t="shared" si="2"/>
        <v>50</v>
      </c>
    </row>
    <row r="25" spans="1:20" ht="13.5" customHeight="1">
      <c r="A25" s="55" t="s">
        <v>80</v>
      </c>
      <c r="B25" s="50" t="s">
        <v>31</v>
      </c>
      <c r="C25" s="14" t="s">
        <v>32</v>
      </c>
      <c r="D25" s="25">
        <v>3</v>
      </c>
      <c r="E25" s="16"/>
      <c r="F25" s="15">
        <v>1</v>
      </c>
      <c r="G25" s="15">
        <v>2</v>
      </c>
      <c r="H25" s="15">
        <v>3</v>
      </c>
      <c r="I25" s="15">
        <v>2</v>
      </c>
      <c r="J25" s="17">
        <v>0</v>
      </c>
      <c r="K25" s="15">
        <v>1</v>
      </c>
      <c r="L25" s="15">
        <v>1</v>
      </c>
      <c r="M25" s="15">
        <v>1</v>
      </c>
      <c r="N25" s="15">
        <v>2</v>
      </c>
      <c r="O25" s="18">
        <v>0</v>
      </c>
      <c r="P25" s="30">
        <v>1</v>
      </c>
      <c r="Q25" s="43">
        <f>COUNT(D25:P25)*3</f>
        <v>36</v>
      </c>
      <c r="R25" s="38">
        <f t="shared" si="0"/>
        <v>17</v>
      </c>
      <c r="S25" s="46">
        <f t="shared" si="1"/>
        <v>19</v>
      </c>
      <c r="T25" s="48">
        <f t="shared" si="2"/>
        <v>47.22222222222222</v>
      </c>
    </row>
    <row r="26" spans="1:21" ht="13.5" customHeight="1">
      <c r="A26" s="55" t="s">
        <v>81</v>
      </c>
      <c r="B26" s="51" t="s">
        <v>56</v>
      </c>
      <c r="C26" s="14" t="s">
        <v>55</v>
      </c>
      <c r="D26" s="25">
        <v>2</v>
      </c>
      <c r="E26" s="15">
        <v>0</v>
      </c>
      <c r="F26" s="15">
        <v>3</v>
      </c>
      <c r="G26" s="15">
        <v>0</v>
      </c>
      <c r="H26" s="16"/>
      <c r="I26" s="15">
        <v>3</v>
      </c>
      <c r="J26" s="15">
        <v>2</v>
      </c>
      <c r="K26" s="15">
        <v>1</v>
      </c>
      <c r="L26" s="18">
        <v>1</v>
      </c>
      <c r="M26" s="15">
        <v>1</v>
      </c>
      <c r="N26" s="15">
        <v>0</v>
      </c>
      <c r="O26" s="18">
        <v>0</v>
      </c>
      <c r="P26" s="30">
        <v>2</v>
      </c>
      <c r="Q26" s="43">
        <f>COUNT(D26:P26)*3-2</f>
        <v>34</v>
      </c>
      <c r="R26" s="38">
        <f t="shared" si="0"/>
        <v>15</v>
      </c>
      <c r="S26" s="46">
        <f t="shared" si="1"/>
        <v>19</v>
      </c>
      <c r="T26" s="48">
        <f t="shared" si="2"/>
        <v>44.11764705882353</v>
      </c>
      <c r="U26" t="s">
        <v>10</v>
      </c>
    </row>
    <row r="27" spans="1:21" ht="13.5" customHeight="1">
      <c r="A27" s="55" t="s">
        <v>82</v>
      </c>
      <c r="B27" s="51" t="s">
        <v>57</v>
      </c>
      <c r="C27" s="14" t="s">
        <v>55</v>
      </c>
      <c r="D27" s="25">
        <v>1</v>
      </c>
      <c r="E27" s="15"/>
      <c r="F27" s="15"/>
      <c r="G27" s="15">
        <v>1</v>
      </c>
      <c r="H27" s="16"/>
      <c r="I27" s="15">
        <v>2</v>
      </c>
      <c r="J27" s="15">
        <v>2</v>
      </c>
      <c r="K27" s="15">
        <v>1</v>
      </c>
      <c r="L27" s="18"/>
      <c r="M27" s="15"/>
      <c r="N27" s="15"/>
      <c r="O27" s="18">
        <v>0</v>
      </c>
      <c r="P27" s="30">
        <v>1</v>
      </c>
      <c r="Q27" s="43">
        <f>COUNT(D27:P27)*3-1</f>
        <v>20</v>
      </c>
      <c r="R27" s="38">
        <f t="shared" si="0"/>
        <v>8</v>
      </c>
      <c r="S27" s="46">
        <f t="shared" si="1"/>
        <v>12</v>
      </c>
      <c r="T27" s="48">
        <f t="shared" si="2"/>
        <v>40</v>
      </c>
      <c r="U27" t="s">
        <v>10</v>
      </c>
    </row>
    <row r="28" spans="1:20" ht="13.5" customHeight="1">
      <c r="A28" s="55" t="s">
        <v>83</v>
      </c>
      <c r="B28" s="50" t="s">
        <v>22</v>
      </c>
      <c r="C28" s="14" t="s">
        <v>21</v>
      </c>
      <c r="D28" s="25">
        <v>1</v>
      </c>
      <c r="E28" s="15">
        <v>1</v>
      </c>
      <c r="F28" s="16"/>
      <c r="G28" s="15">
        <v>0</v>
      </c>
      <c r="H28" s="15">
        <v>2</v>
      </c>
      <c r="I28" s="15">
        <v>0</v>
      </c>
      <c r="J28" s="15">
        <v>3</v>
      </c>
      <c r="K28" s="15">
        <v>0</v>
      </c>
      <c r="L28" s="15">
        <v>0</v>
      </c>
      <c r="M28" s="15">
        <v>1</v>
      </c>
      <c r="N28" s="18">
        <v>3</v>
      </c>
      <c r="O28" s="18">
        <v>2</v>
      </c>
      <c r="P28" s="30">
        <v>1</v>
      </c>
      <c r="Q28" s="43">
        <f aca="true" t="shared" si="4" ref="Q28:Q37">COUNT(D28:P28)*3</f>
        <v>36</v>
      </c>
      <c r="R28" s="38">
        <f t="shared" si="0"/>
        <v>14</v>
      </c>
      <c r="S28" s="46">
        <f t="shared" si="1"/>
        <v>22</v>
      </c>
      <c r="T28" s="48">
        <f t="shared" si="2"/>
        <v>38.88888888888889</v>
      </c>
    </row>
    <row r="29" spans="1:20" ht="13.5" customHeight="1">
      <c r="A29" s="55" t="s">
        <v>84</v>
      </c>
      <c r="B29" s="51" t="s">
        <v>53</v>
      </c>
      <c r="C29" s="14" t="s">
        <v>51</v>
      </c>
      <c r="D29" s="25">
        <v>3</v>
      </c>
      <c r="E29" s="15">
        <v>1</v>
      </c>
      <c r="F29" s="15">
        <v>1</v>
      </c>
      <c r="G29" s="15">
        <v>0</v>
      </c>
      <c r="H29" s="15">
        <v>0</v>
      </c>
      <c r="I29" s="15">
        <v>1</v>
      </c>
      <c r="J29" s="15">
        <v>0</v>
      </c>
      <c r="K29" s="16"/>
      <c r="L29" s="15">
        <v>0</v>
      </c>
      <c r="M29" s="15">
        <v>3</v>
      </c>
      <c r="N29" s="15">
        <v>3</v>
      </c>
      <c r="O29" s="18">
        <v>0</v>
      </c>
      <c r="P29" s="30">
        <v>2</v>
      </c>
      <c r="Q29" s="43">
        <f t="shared" si="4"/>
        <v>36</v>
      </c>
      <c r="R29" s="38">
        <f t="shared" si="0"/>
        <v>14</v>
      </c>
      <c r="S29" s="46">
        <f t="shared" si="1"/>
        <v>22</v>
      </c>
      <c r="T29" s="48">
        <f t="shared" si="2"/>
        <v>38.88888888888889</v>
      </c>
    </row>
    <row r="30" spans="1:20" ht="13.5" customHeight="1">
      <c r="A30" s="55" t="s">
        <v>85</v>
      </c>
      <c r="B30" s="51" t="s">
        <v>48</v>
      </c>
      <c r="C30" s="14" t="s">
        <v>47</v>
      </c>
      <c r="D30" s="25">
        <v>0</v>
      </c>
      <c r="E30" s="15">
        <v>3</v>
      </c>
      <c r="F30" s="15">
        <v>0</v>
      </c>
      <c r="G30" s="15"/>
      <c r="H30" s="15"/>
      <c r="I30" s="15"/>
      <c r="J30" s="15">
        <v>2</v>
      </c>
      <c r="K30" s="15">
        <v>1</v>
      </c>
      <c r="L30" s="15"/>
      <c r="M30" s="15">
        <v>2</v>
      </c>
      <c r="N30" s="18">
        <v>0</v>
      </c>
      <c r="O30" s="16"/>
      <c r="P30" s="30"/>
      <c r="Q30" s="43">
        <f t="shared" si="4"/>
        <v>21</v>
      </c>
      <c r="R30" s="38">
        <f t="shared" si="0"/>
        <v>8</v>
      </c>
      <c r="S30" s="46">
        <f t="shared" si="1"/>
        <v>13</v>
      </c>
      <c r="T30" s="48">
        <f t="shared" si="2"/>
        <v>38.095238095238095</v>
      </c>
    </row>
    <row r="31" spans="1:20" ht="13.5" customHeight="1">
      <c r="A31" s="55" t="s">
        <v>86</v>
      </c>
      <c r="B31" s="50" t="s">
        <v>34</v>
      </c>
      <c r="C31" s="14" t="s">
        <v>32</v>
      </c>
      <c r="D31" s="25">
        <v>3</v>
      </c>
      <c r="E31" s="16"/>
      <c r="F31" s="15">
        <v>1</v>
      </c>
      <c r="G31" s="15">
        <v>1</v>
      </c>
      <c r="H31" s="15">
        <v>2</v>
      </c>
      <c r="I31" s="15">
        <v>2</v>
      </c>
      <c r="J31" s="17">
        <v>0</v>
      </c>
      <c r="K31" s="15">
        <v>1</v>
      </c>
      <c r="L31" s="15">
        <v>1</v>
      </c>
      <c r="M31" s="15">
        <v>0</v>
      </c>
      <c r="N31" s="15">
        <v>0</v>
      </c>
      <c r="O31" s="18"/>
      <c r="P31" s="30"/>
      <c r="Q31" s="43">
        <f t="shared" si="4"/>
        <v>30</v>
      </c>
      <c r="R31" s="38">
        <f t="shared" si="0"/>
        <v>11</v>
      </c>
      <c r="S31" s="46">
        <f t="shared" si="1"/>
        <v>19</v>
      </c>
      <c r="T31" s="48">
        <f t="shared" si="2"/>
        <v>36.666666666666664</v>
      </c>
    </row>
    <row r="32" spans="1:20" ht="13.5" customHeight="1">
      <c r="A32" s="55" t="s">
        <v>87</v>
      </c>
      <c r="B32" s="51" t="s">
        <v>58</v>
      </c>
      <c r="C32" s="14" t="s">
        <v>55</v>
      </c>
      <c r="D32" s="25"/>
      <c r="E32" s="15"/>
      <c r="F32" s="15">
        <v>3</v>
      </c>
      <c r="G32" s="15">
        <v>0</v>
      </c>
      <c r="H32" s="16"/>
      <c r="I32" s="15"/>
      <c r="J32" s="15"/>
      <c r="K32" s="15">
        <v>2</v>
      </c>
      <c r="L32" s="18">
        <v>1</v>
      </c>
      <c r="M32" s="15">
        <v>0</v>
      </c>
      <c r="N32" s="15">
        <v>0</v>
      </c>
      <c r="O32" s="18">
        <v>0</v>
      </c>
      <c r="P32" s="30">
        <v>1</v>
      </c>
      <c r="Q32" s="43">
        <f t="shared" si="4"/>
        <v>24</v>
      </c>
      <c r="R32" s="38">
        <f t="shared" si="0"/>
        <v>7</v>
      </c>
      <c r="S32" s="46">
        <f t="shared" si="1"/>
        <v>17</v>
      </c>
      <c r="T32" s="48">
        <f t="shared" si="2"/>
        <v>29.166666666666668</v>
      </c>
    </row>
    <row r="33" spans="1:20" ht="13.5" customHeight="1">
      <c r="A33" s="55" t="s">
        <v>88</v>
      </c>
      <c r="B33" s="50" t="s">
        <v>41</v>
      </c>
      <c r="C33" s="14" t="s">
        <v>40</v>
      </c>
      <c r="D33" s="25">
        <v>1</v>
      </c>
      <c r="E33" s="15">
        <v>3</v>
      </c>
      <c r="F33" s="15">
        <v>1</v>
      </c>
      <c r="G33" s="15">
        <v>1</v>
      </c>
      <c r="H33" s="17">
        <v>1</v>
      </c>
      <c r="I33" s="15">
        <v>0</v>
      </c>
      <c r="J33" s="16"/>
      <c r="K33" s="15">
        <v>2</v>
      </c>
      <c r="L33" s="15">
        <v>0</v>
      </c>
      <c r="M33" s="15">
        <v>0</v>
      </c>
      <c r="N33" s="15">
        <v>1</v>
      </c>
      <c r="O33" s="18">
        <v>0</v>
      </c>
      <c r="P33" s="30">
        <v>0</v>
      </c>
      <c r="Q33" s="43">
        <f t="shared" si="4"/>
        <v>36</v>
      </c>
      <c r="R33" s="38">
        <f t="shared" si="0"/>
        <v>10</v>
      </c>
      <c r="S33" s="46">
        <f t="shared" si="1"/>
        <v>26</v>
      </c>
      <c r="T33" s="48">
        <f t="shared" si="2"/>
        <v>27.77777777777778</v>
      </c>
    </row>
    <row r="34" spans="1:20" ht="13.5" customHeight="1">
      <c r="A34" s="55" t="s">
        <v>89</v>
      </c>
      <c r="B34" s="50" t="s">
        <v>42</v>
      </c>
      <c r="C34" s="14" t="s">
        <v>40</v>
      </c>
      <c r="D34" s="25">
        <v>2</v>
      </c>
      <c r="E34" s="15">
        <v>2</v>
      </c>
      <c r="F34" s="15">
        <v>1</v>
      </c>
      <c r="G34" s="15">
        <v>1</v>
      </c>
      <c r="H34" s="17">
        <v>0</v>
      </c>
      <c r="I34" s="15">
        <v>0</v>
      </c>
      <c r="J34" s="16"/>
      <c r="K34" s="15">
        <v>2</v>
      </c>
      <c r="L34" s="15">
        <v>0</v>
      </c>
      <c r="M34" s="15">
        <v>0</v>
      </c>
      <c r="N34" s="15">
        <v>1</v>
      </c>
      <c r="O34" s="18">
        <v>1</v>
      </c>
      <c r="P34" s="30">
        <v>0</v>
      </c>
      <c r="Q34" s="43">
        <f t="shared" si="4"/>
        <v>36</v>
      </c>
      <c r="R34" s="38">
        <f t="shared" si="0"/>
        <v>10</v>
      </c>
      <c r="S34" s="46">
        <f t="shared" si="1"/>
        <v>26</v>
      </c>
      <c r="T34" s="48">
        <f t="shared" si="2"/>
        <v>27.77777777777778</v>
      </c>
    </row>
    <row r="35" spans="1:20" ht="13.5" customHeight="1">
      <c r="A35" s="55" t="s">
        <v>90</v>
      </c>
      <c r="B35" s="51" t="s">
        <v>52</v>
      </c>
      <c r="C35" s="14" t="s">
        <v>51</v>
      </c>
      <c r="D35" s="25">
        <v>1</v>
      </c>
      <c r="E35" s="15">
        <v>0</v>
      </c>
      <c r="F35" s="15">
        <v>2</v>
      </c>
      <c r="G35" s="15">
        <v>0</v>
      </c>
      <c r="H35" s="15">
        <v>0</v>
      </c>
      <c r="I35" s="15">
        <v>1</v>
      </c>
      <c r="J35" s="15">
        <v>0</v>
      </c>
      <c r="K35" s="16"/>
      <c r="L35" s="15">
        <v>1</v>
      </c>
      <c r="M35" s="15">
        <v>3</v>
      </c>
      <c r="N35" s="15">
        <v>1</v>
      </c>
      <c r="O35" s="18">
        <v>0</v>
      </c>
      <c r="P35" s="30"/>
      <c r="Q35" s="43">
        <f t="shared" si="4"/>
        <v>33</v>
      </c>
      <c r="R35" s="38">
        <f t="shared" si="0"/>
        <v>9</v>
      </c>
      <c r="S35" s="46">
        <f t="shared" si="1"/>
        <v>24</v>
      </c>
      <c r="T35" s="48">
        <f t="shared" si="2"/>
        <v>27.27272727272727</v>
      </c>
    </row>
    <row r="36" spans="1:20" ht="13.5" customHeight="1">
      <c r="A36" s="55" t="s">
        <v>91</v>
      </c>
      <c r="B36" s="50" t="s">
        <v>39</v>
      </c>
      <c r="C36" s="14" t="s">
        <v>40</v>
      </c>
      <c r="D36" s="25">
        <v>1</v>
      </c>
      <c r="E36" s="15">
        <v>2</v>
      </c>
      <c r="F36" s="15">
        <v>1</v>
      </c>
      <c r="G36" s="15"/>
      <c r="H36" s="17">
        <v>0</v>
      </c>
      <c r="I36" s="15">
        <v>1</v>
      </c>
      <c r="J36" s="16"/>
      <c r="K36" s="15">
        <v>2</v>
      </c>
      <c r="L36" s="15">
        <v>0</v>
      </c>
      <c r="M36" s="15">
        <v>0</v>
      </c>
      <c r="N36" s="15">
        <v>1</v>
      </c>
      <c r="O36" s="18">
        <v>0</v>
      </c>
      <c r="P36" s="30"/>
      <c r="Q36" s="43">
        <f t="shared" si="4"/>
        <v>30</v>
      </c>
      <c r="R36" s="38">
        <f t="shared" si="0"/>
        <v>8</v>
      </c>
      <c r="S36" s="46">
        <f t="shared" si="1"/>
        <v>22</v>
      </c>
      <c r="T36" s="48">
        <f t="shared" si="2"/>
        <v>26.666666666666668</v>
      </c>
    </row>
    <row r="37" spans="1:20" ht="13.5" customHeight="1">
      <c r="A37" s="55" t="s">
        <v>92</v>
      </c>
      <c r="B37" s="51" t="s">
        <v>46</v>
      </c>
      <c r="C37" s="14" t="s">
        <v>44</v>
      </c>
      <c r="D37" s="25">
        <v>0</v>
      </c>
      <c r="E37" s="15">
        <v>2</v>
      </c>
      <c r="F37" s="15">
        <v>0</v>
      </c>
      <c r="G37" s="15">
        <v>1</v>
      </c>
      <c r="H37" s="15">
        <v>0</v>
      </c>
      <c r="I37" s="15">
        <v>1</v>
      </c>
      <c r="J37" s="15">
        <v>0</v>
      </c>
      <c r="K37" s="15"/>
      <c r="L37" s="15">
        <v>0</v>
      </c>
      <c r="M37" s="31"/>
      <c r="N37" s="32"/>
      <c r="O37" s="18"/>
      <c r="P37" s="30">
        <v>1</v>
      </c>
      <c r="Q37" s="43">
        <f t="shared" si="4"/>
        <v>27</v>
      </c>
      <c r="R37" s="38">
        <f t="shared" si="0"/>
        <v>5</v>
      </c>
      <c r="S37" s="46">
        <f t="shared" si="1"/>
        <v>22</v>
      </c>
      <c r="T37" s="48">
        <f t="shared" si="2"/>
        <v>18.51851851851852</v>
      </c>
    </row>
    <row r="38" spans="1:21" ht="13.5" customHeight="1">
      <c r="A38" s="55" t="s">
        <v>93</v>
      </c>
      <c r="B38" s="50" t="s">
        <v>11</v>
      </c>
      <c r="C38" s="14" t="s">
        <v>9</v>
      </c>
      <c r="D38" s="25">
        <v>0</v>
      </c>
      <c r="E38" s="15">
        <v>1</v>
      </c>
      <c r="F38" s="15"/>
      <c r="G38" s="15">
        <v>1</v>
      </c>
      <c r="H38" s="15">
        <v>0</v>
      </c>
      <c r="I38" s="15">
        <v>0</v>
      </c>
      <c r="J38" s="15"/>
      <c r="K38" s="15">
        <v>0</v>
      </c>
      <c r="L38" s="16"/>
      <c r="M38" s="17">
        <v>0</v>
      </c>
      <c r="N38" s="18">
        <v>0</v>
      </c>
      <c r="O38" s="18">
        <v>1</v>
      </c>
      <c r="P38" s="30">
        <v>0</v>
      </c>
      <c r="Q38" s="43">
        <f>COUNT(D38:P38)*3-6</f>
        <v>24</v>
      </c>
      <c r="R38" s="38">
        <f t="shared" si="0"/>
        <v>3</v>
      </c>
      <c r="S38" s="46">
        <f t="shared" si="1"/>
        <v>21</v>
      </c>
      <c r="T38" s="48">
        <f t="shared" si="2"/>
        <v>12.5</v>
      </c>
      <c r="U38" t="s">
        <v>10</v>
      </c>
    </row>
    <row r="39" spans="1:21" ht="13.5" customHeight="1">
      <c r="A39" s="55" t="s">
        <v>94</v>
      </c>
      <c r="B39" s="50" t="s">
        <v>12</v>
      </c>
      <c r="C39" s="14" t="s">
        <v>9</v>
      </c>
      <c r="D39" s="25">
        <v>0</v>
      </c>
      <c r="E39" s="15">
        <v>0</v>
      </c>
      <c r="F39" s="15">
        <v>1</v>
      </c>
      <c r="G39" s="15">
        <v>1</v>
      </c>
      <c r="H39" s="15"/>
      <c r="I39" s="15">
        <v>0</v>
      </c>
      <c r="J39" s="15">
        <v>0</v>
      </c>
      <c r="K39" s="15">
        <v>0</v>
      </c>
      <c r="L39" s="16"/>
      <c r="M39" s="17"/>
      <c r="N39" s="18">
        <v>0</v>
      </c>
      <c r="O39" s="18">
        <v>1</v>
      </c>
      <c r="P39" s="30">
        <v>0</v>
      </c>
      <c r="Q39" s="43">
        <f>COUNT(D39:P39)*3-5</f>
        <v>25</v>
      </c>
      <c r="R39" s="38">
        <f t="shared" si="0"/>
        <v>3</v>
      </c>
      <c r="S39" s="46">
        <f t="shared" si="1"/>
        <v>22</v>
      </c>
      <c r="T39" s="48">
        <f t="shared" si="2"/>
        <v>12</v>
      </c>
      <c r="U39" t="s">
        <v>10</v>
      </c>
    </row>
    <row r="40" spans="1:20" ht="13.5" customHeight="1">
      <c r="A40" s="55" t="s">
        <v>95</v>
      </c>
      <c r="B40" s="51" t="s">
        <v>43</v>
      </c>
      <c r="C40" s="14" t="s">
        <v>44</v>
      </c>
      <c r="D40" s="25">
        <v>0</v>
      </c>
      <c r="E40" s="15">
        <v>0</v>
      </c>
      <c r="F40" s="15">
        <v>0</v>
      </c>
      <c r="G40" s="15">
        <v>1</v>
      </c>
      <c r="H40" s="15">
        <v>0</v>
      </c>
      <c r="I40" s="15">
        <v>1</v>
      </c>
      <c r="J40" s="15"/>
      <c r="K40" s="15">
        <v>0</v>
      </c>
      <c r="L40" s="15">
        <v>0</v>
      </c>
      <c r="M40" s="15"/>
      <c r="N40" s="16"/>
      <c r="O40" s="18">
        <v>0</v>
      </c>
      <c r="P40" s="30">
        <v>1</v>
      </c>
      <c r="Q40" s="43">
        <f>COUNT(D40:P40)*3</f>
        <v>30</v>
      </c>
      <c r="R40" s="38">
        <f t="shared" si="0"/>
        <v>3</v>
      </c>
      <c r="S40" s="46">
        <f t="shared" si="1"/>
        <v>27</v>
      </c>
      <c r="T40" s="48">
        <f t="shared" si="2"/>
        <v>10</v>
      </c>
    </row>
    <row r="41" spans="1:21" ht="13.5" customHeight="1" thickBot="1">
      <c r="A41" s="56" t="s">
        <v>96</v>
      </c>
      <c r="B41" s="52" t="s">
        <v>45</v>
      </c>
      <c r="C41" s="19" t="s">
        <v>44</v>
      </c>
      <c r="D41" s="20"/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2"/>
      <c r="O41" s="23">
        <v>0</v>
      </c>
      <c r="P41" s="28">
        <v>1</v>
      </c>
      <c r="Q41" s="44">
        <f>COUNT(D41:P41)*3-3</f>
        <v>30</v>
      </c>
      <c r="R41" s="45">
        <f t="shared" si="0"/>
        <v>2</v>
      </c>
      <c r="S41" s="47">
        <f t="shared" si="1"/>
        <v>28</v>
      </c>
      <c r="T41" s="49">
        <f t="shared" si="2"/>
        <v>6.666666666666667</v>
      </c>
      <c r="U41" t="s">
        <v>10</v>
      </c>
    </row>
    <row r="43" ht="15.75">
      <c r="B43" s="61" t="s">
        <v>97</v>
      </c>
    </row>
  </sheetData>
  <sheetProtection/>
  <mergeCells count="3">
    <mergeCell ref="D3:P3"/>
    <mergeCell ref="Q3:T3"/>
    <mergeCell ref="B1:T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Heronyányi István</cp:lastModifiedBy>
  <dcterms:created xsi:type="dcterms:W3CDTF">2016-12-31T09:24:48Z</dcterms:created>
  <dcterms:modified xsi:type="dcterms:W3CDTF">2016-12-31T09:45:10Z</dcterms:modified>
  <cp:category/>
  <cp:version/>
  <cp:contentType/>
  <cp:contentStatus/>
</cp:coreProperties>
</file>