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35" windowHeight="1201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<sst xmlns="http://schemas.openxmlformats.org/spreadsheetml/2006/main" count="92" uniqueCount="62">
  <si>
    <t>Tavaszi eredmények</t>
  </si>
  <si>
    <t>Őszi teljesítmények</t>
  </si>
  <si>
    <t>Győzelmek száma fordulónként</t>
  </si>
  <si>
    <t>Teljesítmények</t>
  </si>
  <si>
    <t>Összes Teljesítés</t>
  </si>
  <si>
    <t>NÉV:</t>
  </si>
  <si>
    <t>CSAPAT:</t>
  </si>
  <si>
    <t>ŐM:</t>
  </si>
  <si>
    <t>Gy:</t>
  </si>
  <si>
    <t>Ver:</t>
  </si>
  <si>
    <t>%</t>
  </si>
  <si>
    <t>Ö.M:</t>
  </si>
  <si>
    <t>ÖM:</t>
  </si>
  <si>
    <t>Sióagárd</t>
  </si>
  <si>
    <t>Sági János</t>
  </si>
  <si>
    <t>Szunyogh Mihály</t>
  </si>
  <si>
    <t>Németh Zoltán</t>
  </si>
  <si>
    <t>TMSZSE-I</t>
  </si>
  <si>
    <t>Gyimesi Norbert</t>
  </si>
  <si>
    <t>Szőts Patrik</t>
  </si>
  <si>
    <t>Dér János</t>
  </si>
  <si>
    <t>Báta SC</t>
  </si>
  <si>
    <t>Mózes János</t>
  </si>
  <si>
    <t>Hegedüs Zsolt</t>
  </si>
  <si>
    <t>Balaskó Béla</t>
  </si>
  <si>
    <t>Fáklya SE</t>
  </si>
  <si>
    <t>Fritschi Mária</t>
  </si>
  <si>
    <t>Pető Gyula</t>
  </si>
  <si>
    <t>Sebestyén András</t>
  </si>
  <si>
    <t>Pelczer Ferenc</t>
  </si>
  <si>
    <t>Yorgos SE</t>
  </si>
  <si>
    <t>Kocsis János</t>
  </si>
  <si>
    <t>Kizakisz Georgiosz</t>
  </si>
  <si>
    <t>TMSZSE-II</t>
  </si>
  <si>
    <t>Osztermáyer Gáborné</t>
  </si>
  <si>
    <t>Sike Gábor</t>
  </si>
  <si>
    <t>Főfainé Balics Viktória</t>
  </si>
  <si>
    <t>Fastron AC</t>
  </si>
  <si>
    <t>Kovács Melánia</t>
  </si>
  <si>
    <t>Marton Roland</t>
  </si>
  <si>
    <t>Balog Bence</t>
  </si>
  <si>
    <t>Szekszárd AC</t>
  </si>
  <si>
    <t>Kozári Tamara</t>
  </si>
  <si>
    <t>Szilasi Flóra</t>
  </si>
  <si>
    <t>Fáth Panna</t>
  </si>
  <si>
    <t>Angyal Sándor</t>
  </si>
  <si>
    <t>Műszergyár</t>
  </si>
  <si>
    <t>Gazdag Ferenc</t>
  </si>
  <si>
    <t>Sáringer József</t>
  </si>
  <si>
    <t>Bartal Gergő</t>
  </si>
  <si>
    <t>Tolna Bikák</t>
  </si>
  <si>
    <t>Bartal Tamás</t>
  </si>
  <si>
    <t>Fehér Kristóf</t>
  </si>
  <si>
    <t>Kakasd</t>
  </si>
  <si>
    <t>Csergő Venccel</t>
  </si>
  <si>
    <t>Pechár Cscaba</t>
  </si>
  <si>
    <t>Mátyás Attila</t>
  </si>
  <si>
    <t>Galántai László</t>
  </si>
  <si>
    <t>Baja Dinamika</t>
  </si>
  <si>
    <t>Katona Kászló ifj.</t>
  </si>
  <si>
    <t>A ranglista összeállításánal csak azokat a versenyzőket tudtuk figyelembe venni, akik legalább 33 mérkőzést játszottak.</t>
  </si>
  <si>
    <t>Nemes József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</si>
</sst>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2" fontId="4" fillId="0" borderId="15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8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2" fontId="4" fillId="0" borderId="18" xfId="0" applyNumberFormat="1" applyFont="1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24" xfId="0" applyFont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2" fontId="4" fillId="0" borderId="21" xfId="0" applyNumberFormat="1" applyFont="1" applyBorder="1" applyAlignment="1">
      <alignment/>
    </xf>
    <xf numFmtId="0" fontId="5" fillId="33" borderId="2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0" fillId="33" borderId="14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31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2" fontId="4" fillId="0" borderId="12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2" fontId="4" fillId="0" borderId="18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righ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6" fillId="0" borderId="33" xfId="0" applyFont="1" applyFill="1" applyBorder="1" applyAlignment="1">
      <alignment horizontal="left" wrapText="1"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6" fillId="0" borderId="38" xfId="0" applyFont="1" applyFill="1" applyBorder="1" applyAlignment="1">
      <alignment horizontal="left" wrapText="1"/>
    </xf>
    <xf numFmtId="0" fontId="0" fillId="33" borderId="25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9" xfId="0" applyFont="1" applyBorder="1" applyAlignment="1">
      <alignment/>
    </xf>
    <xf numFmtId="0" fontId="2" fillId="0" borderId="3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..\..\varosi.html" TargetMode="External" /><Relationship Id="rId3" Type="http://schemas.openxmlformats.org/officeDocument/2006/relationships/hyperlink" Target="..\..\varosi.html" TargetMode="External" /><Relationship Id="rId4" Type="http://schemas.openxmlformats.org/officeDocument/2006/relationships/hyperlink" Target="..\..\varosi.html" TargetMode="External" /><Relationship Id="rId5" Type="http://schemas.openxmlformats.org/officeDocument/2006/relationships/hyperlink" Target="..\..\varosi.html" TargetMode="External" /><Relationship Id="rId6" Type="http://schemas.openxmlformats.org/officeDocument/2006/relationships/hyperlink" Target="..\..\varosi.html" TargetMode="External" /><Relationship Id="rId7" Type="http://schemas.openxmlformats.org/officeDocument/2006/relationships/hyperlink" Target="..\..\varosi.html" TargetMode="External" /><Relationship Id="rId8" Type="http://schemas.openxmlformats.org/officeDocument/2006/relationships/hyperlink" Target="..\..\varosi.html" TargetMode="External" /><Relationship Id="rId9" Type="http://schemas.openxmlformats.org/officeDocument/2006/relationships/hyperlink" Target="..\..\varosi.html" TargetMode="External" /><Relationship Id="rId10" Type="http://schemas.openxmlformats.org/officeDocument/2006/relationships/hyperlink" Target="..\..\varosi.html" TargetMode="External" /><Relationship Id="rId11" Type="http://schemas.openxmlformats.org/officeDocument/2006/relationships/hyperlink" Target="..\..\varosi.html" TargetMode="External" /><Relationship Id="rId12" Type="http://schemas.openxmlformats.org/officeDocument/2006/relationships/hyperlink" Target="..\..\varosi.html" TargetMode="External" /><Relationship Id="rId13" Type="http://schemas.openxmlformats.org/officeDocument/2006/relationships/hyperlink" Target="..\..\varosi.html" TargetMode="External" /><Relationship Id="rId14" Type="http://schemas.openxmlformats.org/officeDocument/2006/relationships/hyperlink" Target="..\..\varosi.html" TargetMode="External" /><Relationship Id="rId15" Type="http://schemas.openxmlformats.org/officeDocument/2006/relationships/hyperlink" Target="..\..\varosi.html" TargetMode="External" /><Relationship Id="rId16" Type="http://schemas.openxmlformats.org/officeDocument/2006/relationships/hyperlink" Target="..\..\varosi.html" TargetMode="External" /><Relationship Id="rId17" Type="http://schemas.openxmlformats.org/officeDocument/2006/relationships/hyperlink" Target="..\..\varosi.html" TargetMode="External" /><Relationship Id="rId18" Type="http://schemas.openxmlformats.org/officeDocument/2006/relationships/hyperlink" Target="..\..\varosi.html" TargetMode="External" /><Relationship Id="rId19" Type="http://schemas.openxmlformats.org/officeDocument/2006/relationships/hyperlink" Target="..\..\varosi.html" TargetMode="External" /><Relationship Id="rId20" Type="http://schemas.openxmlformats.org/officeDocument/2006/relationships/hyperlink" Target="..\..\varosi.html" TargetMode="External" /><Relationship Id="rId21" Type="http://schemas.openxmlformats.org/officeDocument/2006/relationships/hyperlink" Target="..\..\varosi.html" TargetMode="External" /><Relationship Id="rId22" Type="http://schemas.openxmlformats.org/officeDocument/2006/relationships/hyperlink" Target="..\..\varosi.html" TargetMode="External" /><Relationship Id="rId23" Type="http://schemas.openxmlformats.org/officeDocument/2006/relationships/hyperlink" Target="..\..\varosi.html" TargetMode="External" /><Relationship Id="rId24" Type="http://schemas.openxmlformats.org/officeDocument/2006/relationships/hyperlink" Target="..\..\varosi.html" TargetMode="External" /><Relationship Id="rId25" Type="http://schemas.openxmlformats.org/officeDocument/2006/relationships/hyperlink" Target="..\..\varosi.html" TargetMode="External" /><Relationship Id="rId26" Type="http://schemas.openxmlformats.org/officeDocument/2006/relationships/hyperlink" Target="..\..\varosi.html" TargetMode="External" /><Relationship Id="rId27" Type="http://schemas.openxmlformats.org/officeDocument/2006/relationships/hyperlink" Target="..\..\varosi.html" TargetMode="External" /><Relationship Id="rId28" Type="http://schemas.openxmlformats.org/officeDocument/2006/relationships/hyperlink" Target="..\..\varosi.html" TargetMode="External" /><Relationship Id="rId29" Type="http://schemas.openxmlformats.org/officeDocument/2006/relationships/hyperlink" Target="..\..\varosi.html" TargetMode="External" /><Relationship Id="rId30" Type="http://schemas.openxmlformats.org/officeDocument/2006/relationships/hyperlink" Target="..\..\varosi.html" TargetMode="External" /><Relationship Id="rId31" Type="http://schemas.openxmlformats.org/officeDocument/2006/relationships/hyperlink" Target="..\..\varosi.html" TargetMode="External" /><Relationship Id="rId32" Type="http://schemas.openxmlformats.org/officeDocument/2006/relationships/hyperlink" Target="..\..\varosi.html" TargetMode="External" /><Relationship Id="rId33" Type="http://schemas.openxmlformats.org/officeDocument/2006/relationships/hyperlink" Target="..\..\varosi.html" TargetMode="External" /><Relationship Id="rId34" Type="http://schemas.openxmlformats.org/officeDocument/2006/relationships/hyperlink" Target="..\..\varosi.html" TargetMode="External" /><Relationship Id="rId35" Type="http://schemas.openxmlformats.org/officeDocument/2006/relationships/hyperlink" Target="..\..\varosi.html" TargetMode="External" /><Relationship Id="rId36" Type="http://schemas.openxmlformats.org/officeDocument/2006/relationships/hyperlink" Target="..\..\varosi.html" TargetMode="External" /><Relationship Id="rId37" Type="http://schemas.openxmlformats.org/officeDocument/2006/relationships/hyperlink" Target="..\..\varosi.html" TargetMode="External" /><Relationship Id="rId38" Type="http://schemas.openxmlformats.org/officeDocument/2006/relationships/hyperlink" Target="..\..\varosi.html" TargetMode="External" /><Relationship Id="rId39" Type="http://schemas.openxmlformats.org/officeDocument/2006/relationships/hyperlink" Target="..\..\varosi.html" TargetMode="External" /><Relationship Id="rId40" Type="http://schemas.openxmlformats.org/officeDocument/2006/relationships/hyperlink" Target="..\..\varosi.html" TargetMode="External" /><Relationship Id="rId41" Type="http://schemas.openxmlformats.org/officeDocument/2006/relationships/hyperlink" Target="..\..\varosi.html" TargetMode="External" /><Relationship Id="rId42" Type="http://schemas.openxmlformats.org/officeDocument/2006/relationships/hyperlink" Target="..\..\varosi.html" TargetMode="External" /><Relationship Id="rId43" Type="http://schemas.openxmlformats.org/officeDocument/2006/relationships/hyperlink" Target="..\..\varosi.html" TargetMode="External" /><Relationship Id="rId44" Type="http://schemas.openxmlformats.org/officeDocument/2006/relationships/hyperlink" Target="..\..\varosi.html" TargetMode="External" /><Relationship Id="rId45" Type="http://schemas.openxmlformats.org/officeDocument/2006/relationships/hyperlink" Target="..\..\varosi.html" TargetMode="External" /><Relationship Id="rId46" Type="http://schemas.openxmlformats.org/officeDocument/2006/relationships/hyperlink" Target="..\..\varosi.html" TargetMode="External" /><Relationship Id="rId47" Type="http://schemas.openxmlformats.org/officeDocument/2006/relationships/hyperlink" Target="..\..\varosi.html" TargetMode="External" /><Relationship Id="rId48" Type="http://schemas.openxmlformats.org/officeDocument/2006/relationships/hyperlink" Target="..\..\varosi.html" TargetMode="External" /><Relationship Id="rId49" Type="http://schemas.openxmlformats.org/officeDocument/2006/relationships/hyperlink" Target="..\..\varosi.html" TargetMode="External" /><Relationship Id="rId50" Type="http://schemas.openxmlformats.org/officeDocument/2006/relationships/hyperlink" Target="..\..\varosi.html" TargetMode="External" /><Relationship Id="rId51" Type="http://schemas.openxmlformats.org/officeDocument/2006/relationships/hyperlink" Target="..\..\varosi.html" TargetMode="External" /><Relationship Id="rId52" Type="http://schemas.openxmlformats.org/officeDocument/2006/relationships/hyperlink" Target="..\..\varosi.html" TargetMode="External" /><Relationship Id="rId53" Type="http://schemas.openxmlformats.org/officeDocument/2006/relationships/hyperlink" Target="..\..\varosi.html" TargetMode="External" /><Relationship Id="rId54" Type="http://schemas.openxmlformats.org/officeDocument/2006/relationships/hyperlink" Target="..\..\varosi.html" TargetMode="External" /><Relationship Id="rId55" Type="http://schemas.openxmlformats.org/officeDocument/2006/relationships/hyperlink" Target="..\..\varosi.html" TargetMode="External" /><Relationship Id="rId56" Type="http://schemas.openxmlformats.org/officeDocument/2006/relationships/hyperlink" Target="..\..\varosi.html" TargetMode="External" /><Relationship Id="rId57" Type="http://schemas.openxmlformats.org/officeDocument/2006/relationships/hyperlink" Target="..\..\varosi.html" TargetMode="External" /><Relationship Id="rId58" Type="http://schemas.openxmlformats.org/officeDocument/2006/relationships/hyperlink" Target="..\..\varosi.html" TargetMode="External" /><Relationship Id="rId59" Type="http://schemas.openxmlformats.org/officeDocument/2006/relationships/hyperlink" Target="..\..\varosi.html" TargetMode="External" /><Relationship Id="rId60" Type="http://schemas.openxmlformats.org/officeDocument/2006/relationships/hyperlink" Target="..\..\varosi.html" TargetMode="External" /><Relationship Id="rId61" Type="http://schemas.openxmlformats.org/officeDocument/2006/relationships/hyperlink" Target="..\..\varosi.html" TargetMode="External" /><Relationship Id="rId62" Type="http://schemas.openxmlformats.org/officeDocument/2006/relationships/hyperlink" Target="..\..\varosi.html" TargetMode="External" /><Relationship Id="rId63" Type="http://schemas.openxmlformats.org/officeDocument/2006/relationships/hyperlink" Target="..\..\varosi.html" TargetMode="External" /><Relationship Id="rId64" Type="http://schemas.openxmlformats.org/officeDocument/2006/relationships/hyperlink" Target="..\..\varosi.html" TargetMode="External" /><Relationship Id="rId65" Type="http://schemas.openxmlformats.org/officeDocument/2006/relationships/hyperlink" Target="..\..\varosi.html" TargetMode="External" /><Relationship Id="rId66" Type="http://schemas.openxmlformats.org/officeDocument/2006/relationships/hyperlink" Target="..\..\varosi.html" TargetMode="External" /><Relationship Id="rId67" Type="http://schemas.openxmlformats.org/officeDocument/2006/relationships/hyperlink" Target="..\..\varosi.html" TargetMode="External" /><Relationship Id="rId68" Type="http://schemas.openxmlformats.org/officeDocument/2006/relationships/hyperlink" Target="..\..\varosi.html" TargetMode="External" /><Relationship Id="rId69" Type="http://schemas.openxmlformats.org/officeDocument/2006/relationships/hyperlink" Target="..\..\varosi.html" TargetMode="External" /><Relationship Id="rId70" Type="http://schemas.openxmlformats.org/officeDocument/2006/relationships/hyperlink" Target="..\..\varosi.html" TargetMode="External" /><Relationship Id="rId71" Type="http://schemas.openxmlformats.org/officeDocument/2006/relationships/hyperlink" Target="..\..\varosi.html" TargetMode="External" /><Relationship Id="rId72" Type="http://schemas.openxmlformats.org/officeDocument/2006/relationships/hyperlink" Target="..\..\varosi.html" TargetMode="External" /><Relationship Id="rId73" Type="http://schemas.openxmlformats.org/officeDocument/2006/relationships/hyperlink" Target="..\..\varosi.html" TargetMode="External" /><Relationship Id="rId74" Type="http://schemas.openxmlformats.org/officeDocument/2006/relationships/hyperlink" Target="..\..\varosi.html" TargetMode="External" /><Relationship Id="rId75" Type="http://schemas.openxmlformats.org/officeDocument/2006/relationships/hyperlink" Target="..\..\varosi.html" TargetMode="External" /><Relationship Id="rId76" Type="http://schemas.openxmlformats.org/officeDocument/2006/relationships/hyperlink" Target="..\..\varosi.html" TargetMode="External" /><Relationship Id="rId77" Type="http://schemas.openxmlformats.org/officeDocument/2006/relationships/hyperlink" Target="..\..\varosi.html" TargetMode="External" /><Relationship Id="rId78" Type="http://schemas.openxmlformats.org/officeDocument/2006/relationships/hyperlink" Target="..\..\varosi.html" TargetMode="External" /><Relationship Id="rId79" Type="http://schemas.openxmlformats.org/officeDocument/2006/relationships/hyperlink" Target="..\..\varosi.html" TargetMode="External" /><Relationship Id="rId80" Type="http://schemas.openxmlformats.org/officeDocument/2006/relationships/hyperlink" Target="..\..\varosi.html" TargetMode="External" /><Relationship Id="rId81" Type="http://schemas.openxmlformats.org/officeDocument/2006/relationships/hyperlink" Target="..\..\varosi.html" TargetMode="External" /><Relationship Id="rId82" Type="http://schemas.openxmlformats.org/officeDocument/2006/relationships/hyperlink" Target="..\..\varosi.html" TargetMode="External" /><Relationship Id="rId83" Type="http://schemas.openxmlformats.org/officeDocument/2006/relationships/hyperlink" Target="..\..\varosi.html" TargetMode="External" /><Relationship Id="rId84" Type="http://schemas.openxmlformats.org/officeDocument/2006/relationships/hyperlink" Target="..\..\varosi.html" TargetMode="External" /><Relationship Id="rId85" Type="http://schemas.openxmlformats.org/officeDocument/2006/relationships/hyperlink" Target="..\..\varosi.html" TargetMode="External" /><Relationship Id="rId86" Type="http://schemas.openxmlformats.org/officeDocument/2006/relationships/hyperlink" Target="..\..\varosi.html" TargetMode="External" /><Relationship Id="rId87" Type="http://schemas.openxmlformats.org/officeDocument/2006/relationships/hyperlink" Target="..\..\varosi.html" TargetMode="External" /><Relationship Id="rId88" Type="http://schemas.openxmlformats.org/officeDocument/2006/relationships/hyperlink" Target="..\..\varosi.html" TargetMode="External" /><Relationship Id="rId89" Type="http://schemas.openxmlformats.org/officeDocument/2006/relationships/hyperlink" Target="..\..\varosi.html" TargetMode="External" /><Relationship Id="rId90" Type="http://schemas.openxmlformats.org/officeDocument/2006/relationships/hyperlink" Target="..\..\varosi.html" TargetMode="External" /><Relationship Id="rId91" Type="http://schemas.openxmlformats.org/officeDocument/2006/relationships/hyperlink" Target="..\..\varosi.html" TargetMode="External" /><Relationship Id="rId92" Type="http://schemas.openxmlformats.org/officeDocument/2006/relationships/hyperlink" Target="..\..\varosi.html" TargetMode="External" /><Relationship Id="rId93" Type="http://schemas.openxmlformats.org/officeDocument/2006/relationships/hyperlink" Target="..\..\varosi.html" TargetMode="External" /><Relationship Id="rId94" Type="http://schemas.openxmlformats.org/officeDocument/2006/relationships/hyperlink" Target="..\..\varosi.html" TargetMode="External" /><Relationship Id="rId95" Type="http://schemas.openxmlformats.org/officeDocument/2006/relationships/hyperlink" Target="..\..\varosi.html" TargetMode="External" /><Relationship Id="rId96" Type="http://schemas.openxmlformats.org/officeDocument/2006/relationships/hyperlink" Target="..\..\varosi.html" TargetMode="External" /><Relationship Id="rId97" Type="http://schemas.openxmlformats.org/officeDocument/2006/relationships/hyperlink" Target="..\..\varosi.html" TargetMode="External" /><Relationship Id="rId98" Type="http://schemas.openxmlformats.org/officeDocument/2006/relationships/hyperlink" Target="..\..\varosi.html" TargetMode="External" /><Relationship Id="rId99" Type="http://schemas.openxmlformats.org/officeDocument/2006/relationships/hyperlink" Target="..\..\varosi.html" TargetMode="External" /><Relationship Id="rId100" Type="http://schemas.openxmlformats.org/officeDocument/2006/relationships/hyperlink" Target="..\..\varosi.html" TargetMode="External" /><Relationship Id="rId101" Type="http://schemas.openxmlformats.org/officeDocument/2006/relationships/hyperlink" Target="..\..\varosi.html" TargetMode="External" /><Relationship Id="rId102" Type="http://schemas.openxmlformats.org/officeDocument/2006/relationships/hyperlink" Target="..\..\varosi.html" TargetMode="External" /><Relationship Id="rId103" Type="http://schemas.openxmlformats.org/officeDocument/2006/relationships/hyperlink" Target="..\..\varosi.html" TargetMode="External" /><Relationship Id="rId104" Type="http://schemas.openxmlformats.org/officeDocument/2006/relationships/hyperlink" Target="..\..\varosi.html" TargetMode="External" /><Relationship Id="rId105" Type="http://schemas.openxmlformats.org/officeDocument/2006/relationships/hyperlink" Target="..\..\varosi.html" TargetMode="External" /><Relationship Id="rId106" Type="http://schemas.openxmlformats.org/officeDocument/2006/relationships/hyperlink" Target="..\..\varosi.html" TargetMode="External" /><Relationship Id="rId107" Type="http://schemas.openxmlformats.org/officeDocument/2006/relationships/hyperlink" Target="..\..\varosi.html" TargetMode="External" /><Relationship Id="rId108" Type="http://schemas.openxmlformats.org/officeDocument/2006/relationships/hyperlink" Target="..\..\varosi.html" TargetMode="External" /><Relationship Id="rId109" Type="http://schemas.openxmlformats.org/officeDocument/2006/relationships/hyperlink" Target="..\..\varosi.html" TargetMode="External" /><Relationship Id="rId110" Type="http://schemas.openxmlformats.org/officeDocument/2006/relationships/hyperlink" Target="..\..\varosi.html" TargetMode="External" /><Relationship Id="rId111" Type="http://schemas.openxmlformats.org/officeDocument/2006/relationships/hyperlink" Target="..\..\varosi.html" TargetMode="External" /><Relationship Id="rId112" Type="http://schemas.openxmlformats.org/officeDocument/2006/relationships/hyperlink" Target="..\..\varosi.html" TargetMode="External" /><Relationship Id="rId113" Type="http://schemas.openxmlformats.org/officeDocument/2006/relationships/hyperlink" Target="..\..\varosi.html" TargetMode="External" /><Relationship Id="rId114" Type="http://schemas.openxmlformats.org/officeDocument/2006/relationships/hyperlink" Target="..\..\varosi.html" TargetMode="External" /><Relationship Id="rId115" Type="http://schemas.openxmlformats.org/officeDocument/2006/relationships/hyperlink" Target="..\..\varosi.html" TargetMode="External" /><Relationship Id="rId116" Type="http://schemas.openxmlformats.org/officeDocument/2006/relationships/hyperlink" Target="..\..\varosi.html" TargetMode="External" /><Relationship Id="rId117" Type="http://schemas.openxmlformats.org/officeDocument/2006/relationships/hyperlink" Target="..\..\varosi.html" TargetMode="External" /><Relationship Id="rId118" Type="http://schemas.openxmlformats.org/officeDocument/2006/relationships/hyperlink" Target="..\..\varosi.html" TargetMode="External" /><Relationship Id="rId119" Type="http://schemas.openxmlformats.org/officeDocument/2006/relationships/hyperlink" Target="..\..\varosi.html" TargetMode="External" /><Relationship Id="rId120" Type="http://schemas.openxmlformats.org/officeDocument/2006/relationships/hyperlink" Target="..\..\varosi.html" TargetMode="External" /><Relationship Id="rId121" Type="http://schemas.openxmlformats.org/officeDocument/2006/relationships/hyperlink" Target="..\..\varosi.html" TargetMode="External" /><Relationship Id="rId122" Type="http://schemas.openxmlformats.org/officeDocument/2006/relationships/hyperlink" Target="..\..\varosi.html" TargetMode="External" /><Relationship Id="rId123" Type="http://schemas.openxmlformats.org/officeDocument/2006/relationships/hyperlink" Target="..\..\varosi.html" TargetMode="External" /><Relationship Id="rId124" Type="http://schemas.openxmlformats.org/officeDocument/2006/relationships/hyperlink" Target="..\..\varosi.html" TargetMode="External" /><Relationship Id="rId125" Type="http://schemas.openxmlformats.org/officeDocument/2006/relationships/hyperlink" Target="..\..\varosi.html" TargetMode="External" /><Relationship Id="rId126" Type="http://schemas.openxmlformats.org/officeDocument/2006/relationships/hyperlink" Target="..\..\varosi.html" TargetMode="External" /><Relationship Id="rId127" Type="http://schemas.openxmlformats.org/officeDocument/2006/relationships/hyperlink" Target="..\..\varosi.html" TargetMode="External" /><Relationship Id="rId128" Type="http://schemas.openxmlformats.org/officeDocument/2006/relationships/hyperlink" Target="..\..\varosi.html" TargetMode="External" /><Relationship Id="rId129" Type="http://schemas.openxmlformats.org/officeDocument/2006/relationships/hyperlink" Target="..\..\varosi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1</xdr:col>
      <xdr:colOff>514350</xdr:colOff>
      <xdr:row>1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276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0</xdr:row>
      <xdr:rowOff>0</xdr:rowOff>
    </xdr:from>
    <xdr:to>
      <xdr:col>1</xdr:col>
      <xdr:colOff>514350</xdr:colOff>
      <xdr:row>1</xdr:row>
      <xdr:rowOff>142875</xdr:rowOff>
    </xdr:to>
    <xdr:pic>
      <xdr:nvPicPr>
        <xdr:cNvPr id="2" name="Picture 1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276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0</xdr:row>
      <xdr:rowOff>0</xdr:rowOff>
    </xdr:from>
    <xdr:to>
      <xdr:col>1</xdr:col>
      <xdr:colOff>514350</xdr:colOff>
      <xdr:row>1</xdr:row>
      <xdr:rowOff>95250</xdr:rowOff>
    </xdr:to>
    <xdr:pic>
      <xdr:nvPicPr>
        <xdr:cNvPr id="3" name="Picture 1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0</xdr:row>
      <xdr:rowOff>0</xdr:rowOff>
    </xdr:from>
    <xdr:to>
      <xdr:col>1</xdr:col>
      <xdr:colOff>514350</xdr:colOff>
      <xdr:row>1</xdr:row>
      <xdr:rowOff>104775</xdr:rowOff>
    </xdr:to>
    <xdr:pic>
      <xdr:nvPicPr>
        <xdr:cNvPr id="4" name="Picture 3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0</xdr:row>
      <xdr:rowOff>0</xdr:rowOff>
    </xdr:from>
    <xdr:to>
      <xdr:col>1</xdr:col>
      <xdr:colOff>514350</xdr:colOff>
      <xdr:row>1</xdr:row>
      <xdr:rowOff>104775</xdr:rowOff>
    </xdr:to>
    <xdr:pic>
      <xdr:nvPicPr>
        <xdr:cNvPr id="5" name="Picture 4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0</xdr:row>
      <xdr:rowOff>0</xdr:rowOff>
    </xdr:from>
    <xdr:to>
      <xdr:col>1</xdr:col>
      <xdr:colOff>514350</xdr:colOff>
      <xdr:row>1</xdr:row>
      <xdr:rowOff>104775</xdr:rowOff>
    </xdr:to>
    <xdr:pic>
      <xdr:nvPicPr>
        <xdr:cNvPr id="6" name="Picture 1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0</xdr:row>
      <xdr:rowOff>0</xdr:rowOff>
    </xdr:from>
    <xdr:to>
      <xdr:col>1</xdr:col>
      <xdr:colOff>514350</xdr:colOff>
      <xdr:row>1</xdr:row>
      <xdr:rowOff>104775</xdr:rowOff>
    </xdr:to>
    <xdr:pic>
      <xdr:nvPicPr>
        <xdr:cNvPr id="7" name="Picture 1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0</xdr:row>
      <xdr:rowOff>0</xdr:rowOff>
    </xdr:from>
    <xdr:to>
      <xdr:col>1</xdr:col>
      <xdr:colOff>514350</xdr:colOff>
      <xdr:row>1</xdr:row>
      <xdr:rowOff>104775</xdr:rowOff>
    </xdr:to>
    <xdr:pic>
      <xdr:nvPicPr>
        <xdr:cNvPr id="8" name="Picture 1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0</xdr:row>
      <xdr:rowOff>0</xdr:rowOff>
    </xdr:from>
    <xdr:to>
      <xdr:col>1</xdr:col>
      <xdr:colOff>514350</xdr:colOff>
      <xdr:row>1</xdr:row>
      <xdr:rowOff>142875</xdr:rowOff>
    </xdr:to>
    <xdr:pic>
      <xdr:nvPicPr>
        <xdr:cNvPr id="9" name="Picture 2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276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0</xdr:row>
      <xdr:rowOff>0</xdr:rowOff>
    </xdr:from>
    <xdr:to>
      <xdr:col>1</xdr:col>
      <xdr:colOff>514350</xdr:colOff>
      <xdr:row>1</xdr:row>
      <xdr:rowOff>104775</xdr:rowOff>
    </xdr:to>
    <xdr:pic>
      <xdr:nvPicPr>
        <xdr:cNvPr id="10" name="Picture 1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0</xdr:row>
      <xdr:rowOff>0</xdr:rowOff>
    </xdr:from>
    <xdr:to>
      <xdr:col>1</xdr:col>
      <xdr:colOff>514350</xdr:colOff>
      <xdr:row>1</xdr:row>
      <xdr:rowOff>104775</xdr:rowOff>
    </xdr:to>
    <xdr:pic>
      <xdr:nvPicPr>
        <xdr:cNvPr id="11" name="Picture 1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0</xdr:row>
      <xdr:rowOff>0</xdr:rowOff>
    </xdr:from>
    <xdr:to>
      <xdr:col>1</xdr:col>
      <xdr:colOff>514350</xdr:colOff>
      <xdr:row>1</xdr:row>
      <xdr:rowOff>104775</xdr:rowOff>
    </xdr:to>
    <xdr:pic>
      <xdr:nvPicPr>
        <xdr:cNvPr id="12" name="Picture 1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0</xdr:row>
      <xdr:rowOff>0</xdr:rowOff>
    </xdr:from>
    <xdr:to>
      <xdr:col>1</xdr:col>
      <xdr:colOff>514350</xdr:colOff>
      <xdr:row>1</xdr:row>
      <xdr:rowOff>104775</xdr:rowOff>
    </xdr:to>
    <xdr:pic>
      <xdr:nvPicPr>
        <xdr:cNvPr id="13" name="Picture 1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0</xdr:row>
      <xdr:rowOff>0</xdr:rowOff>
    </xdr:from>
    <xdr:to>
      <xdr:col>1</xdr:col>
      <xdr:colOff>514350</xdr:colOff>
      <xdr:row>1</xdr:row>
      <xdr:rowOff>104775</xdr:rowOff>
    </xdr:to>
    <xdr:pic>
      <xdr:nvPicPr>
        <xdr:cNvPr id="14" name="Picture 1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0</xdr:row>
      <xdr:rowOff>0</xdr:rowOff>
    </xdr:from>
    <xdr:to>
      <xdr:col>1</xdr:col>
      <xdr:colOff>514350</xdr:colOff>
      <xdr:row>1</xdr:row>
      <xdr:rowOff>104775</xdr:rowOff>
    </xdr:to>
    <xdr:pic>
      <xdr:nvPicPr>
        <xdr:cNvPr id="15" name="Picture 1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0</xdr:row>
      <xdr:rowOff>0</xdr:rowOff>
    </xdr:from>
    <xdr:to>
      <xdr:col>1</xdr:col>
      <xdr:colOff>514350</xdr:colOff>
      <xdr:row>1</xdr:row>
      <xdr:rowOff>104775</xdr:rowOff>
    </xdr:to>
    <xdr:pic>
      <xdr:nvPicPr>
        <xdr:cNvPr id="16" name="Picture 1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0</xdr:row>
      <xdr:rowOff>0</xdr:rowOff>
    </xdr:from>
    <xdr:to>
      <xdr:col>1</xdr:col>
      <xdr:colOff>514350</xdr:colOff>
      <xdr:row>1</xdr:row>
      <xdr:rowOff>104775</xdr:rowOff>
    </xdr:to>
    <xdr:pic>
      <xdr:nvPicPr>
        <xdr:cNvPr id="17" name="Picture 1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0</xdr:row>
      <xdr:rowOff>0</xdr:rowOff>
    </xdr:from>
    <xdr:to>
      <xdr:col>1</xdr:col>
      <xdr:colOff>514350</xdr:colOff>
      <xdr:row>1</xdr:row>
      <xdr:rowOff>104775</xdr:rowOff>
    </xdr:to>
    <xdr:pic>
      <xdr:nvPicPr>
        <xdr:cNvPr id="18" name="Picture 1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0</xdr:row>
      <xdr:rowOff>0</xdr:rowOff>
    </xdr:from>
    <xdr:to>
      <xdr:col>1</xdr:col>
      <xdr:colOff>514350</xdr:colOff>
      <xdr:row>1</xdr:row>
      <xdr:rowOff>104775</xdr:rowOff>
    </xdr:to>
    <xdr:pic>
      <xdr:nvPicPr>
        <xdr:cNvPr id="19" name="Picture 1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0</xdr:row>
      <xdr:rowOff>0</xdr:rowOff>
    </xdr:from>
    <xdr:to>
      <xdr:col>1</xdr:col>
      <xdr:colOff>514350</xdr:colOff>
      <xdr:row>1</xdr:row>
      <xdr:rowOff>104775</xdr:rowOff>
    </xdr:to>
    <xdr:pic>
      <xdr:nvPicPr>
        <xdr:cNvPr id="20" name="Picture 1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0</xdr:row>
      <xdr:rowOff>0</xdr:rowOff>
    </xdr:from>
    <xdr:to>
      <xdr:col>1</xdr:col>
      <xdr:colOff>514350</xdr:colOff>
      <xdr:row>1</xdr:row>
      <xdr:rowOff>142875</xdr:rowOff>
    </xdr:to>
    <xdr:pic>
      <xdr:nvPicPr>
        <xdr:cNvPr id="21" name="Picture 2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276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0</xdr:row>
      <xdr:rowOff>0</xdr:rowOff>
    </xdr:from>
    <xdr:to>
      <xdr:col>1</xdr:col>
      <xdr:colOff>514350</xdr:colOff>
      <xdr:row>1</xdr:row>
      <xdr:rowOff>104775</xdr:rowOff>
    </xdr:to>
    <xdr:pic>
      <xdr:nvPicPr>
        <xdr:cNvPr id="22" name="Picture 1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0</xdr:row>
      <xdr:rowOff>0</xdr:rowOff>
    </xdr:from>
    <xdr:to>
      <xdr:col>1</xdr:col>
      <xdr:colOff>514350</xdr:colOff>
      <xdr:row>1</xdr:row>
      <xdr:rowOff>104775</xdr:rowOff>
    </xdr:to>
    <xdr:pic>
      <xdr:nvPicPr>
        <xdr:cNvPr id="23" name="Picture 1">
          <a:hlinkClick r:id="rId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0</xdr:row>
      <xdr:rowOff>0</xdr:rowOff>
    </xdr:from>
    <xdr:to>
      <xdr:col>1</xdr:col>
      <xdr:colOff>514350</xdr:colOff>
      <xdr:row>1</xdr:row>
      <xdr:rowOff>104775</xdr:rowOff>
    </xdr:to>
    <xdr:pic>
      <xdr:nvPicPr>
        <xdr:cNvPr id="24" name="Picture 1">
          <a:hlinkClick r:id="rId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0</xdr:row>
      <xdr:rowOff>0</xdr:rowOff>
    </xdr:from>
    <xdr:to>
      <xdr:col>1</xdr:col>
      <xdr:colOff>514350</xdr:colOff>
      <xdr:row>1</xdr:row>
      <xdr:rowOff>104775</xdr:rowOff>
    </xdr:to>
    <xdr:pic>
      <xdr:nvPicPr>
        <xdr:cNvPr id="25" name="Picture 1">
          <a:hlinkClick r:id="rId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0</xdr:row>
      <xdr:rowOff>0</xdr:rowOff>
    </xdr:from>
    <xdr:to>
      <xdr:col>1</xdr:col>
      <xdr:colOff>514350</xdr:colOff>
      <xdr:row>1</xdr:row>
      <xdr:rowOff>104775</xdr:rowOff>
    </xdr:to>
    <xdr:pic>
      <xdr:nvPicPr>
        <xdr:cNvPr id="26" name="Picture 1">
          <a:hlinkClick r:id="rId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0</xdr:row>
      <xdr:rowOff>0</xdr:rowOff>
    </xdr:from>
    <xdr:to>
      <xdr:col>1</xdr:col>
      <xdr:colOff>514350</xdr:colOff>
      <xdr:row>1</xdr:row>
      <xdr:rowOff>104775</xdr:rowOff>
    </xdr:to>
    <xdr:pic>
      <xdr:nvPicPr>
        <xdr:cNvPr id="27" name="Picture 1">
          <a:hlinkClick r:id="rId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0</xdr:row>
      <xdr:rowOff>0</xdr:rowOff>
    </xdr:from>
    <xdr:to>
      <xdr:col>1</xdr:col>
      <xdr:colOff>514350</xdr:colOff>
      <xdr:row>1</xdr:row>
      <xdr:rowOff>104775</xdr:rowOff>
    </xdr:to>
    <xdr:pic>
      <xdr:nvPicPr>
        <xdr:cNvPr id="28" name="Picture 1">
          <a:hlinkClick r:id="rId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0</xdr:row>
      <xdr:rowOff>0</xdr:rowOff>
    </xdr:from>
    <xdr:to>
      <xdr:col>1</xdr:col>
      <xdr:colOff>514350</xdr:colOff>
      <xdr:row>1</xdr:row>
      <xdr:rowOff>104775</xdr:rowOff>
    </xdr:to>
    <xdr:pic>
      <xdr:nvPicPr>
        <xdr:cNvPr id="29" name="Picture 1">
          <a:hlinkClick r:id="rId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0</xdr:row>
      <xdr:rowOff>0</xdr:rowOff>
    </xdr:from>
    <xdr:to>
      <xdr:col>1</xdr:col>
      <xdr:colOff>514350</xdr:colOff>
      <xdr:row>1</xdr:row>
      <xdr:rowOff>104775</xdr:rowOff>
    </xdr:to>
    <xdr:pic>
      <xdr:nvPicPr>
        <xdr:cNvPr id="30" name="Picture 1">
          <a:hlinkClick r:id="rId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0</xdr:row>
      <xdr:rowOff>0</xdr:rowOff>
    </xdr:from>
    <xdr:to>
      <xdr:col>1</xdr:col>
      <xdr:colOff>514350</xdr:colOff>
      <xdr:row>1</xdr:row>
      <xdr:rowOff>142875</xdr:rowOff>
    </xdr:to>
    <xdr:pic>
      <xdr:nvPicPr>
        <xdr:cNvPr id="31" name="Picture 1">
          <a:hlinkClick r:id="rId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276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0</xdr:row>
      <xdr:rowOff>0</xdr:rowOff>
    </xdr:from>
    <xdr:to>
      <xdr:col>1</xdr:col>
      <xdr:colOff>514350</xdr:colOff>
      <xdr:row>1</xdr:row>
      <xdr:rowOff>142875</xdr:rowOff>
    </xdr:to>
    <xdr:pic>
      <xdr:nvPicPr>
        <xdr:cNvPr id="32" name="Picture 1">
          <a:hlinkClick r:id="rId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276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0</xdr:row>
      <xdr:rowOff>0</xdr:rowOff>
    </xdr:from>
    <xdr:to>
      <xdr:col>7</xdr:col>
      <xdr:colOff>180975</xdr:colOff>
      <xdr:row>1</xdr:row>
      <xdr:rowOff>142875</xdr:rowOff>
    </xdr:to>
    <xdr:pic>
      <xdr:nvPicPr>
        <xdr:cNvPr id="33" name="Picture 1">
          <a:hlinkClick r:id="rId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0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0</xdr:row>
      <xdr:rowOff>0</xdr:rowOff>
    </xdr:from>
    <xdr:to>
      <xdr:col>7</xdr:col>
      <xdr:colOff>180975</xdr:colOff>
      <xdr:row>1</xdr:row>
      <xdr:rowOff>142875</xdr:rowOff>
    </xdr:to>
    <xdr:pic>
      <xdr:nvPicPr>
        <xdr:cNvPr id="34" name="Picture 1">
          <a:hlinkClick r:id="rId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0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0</xdr:row>
      <xdr:rowOff>0</xdr:rowOff>
    </xdr:from>
    <xdr:to>
      <xdr:col>7</xdr:col>
      <xdr:colOff>180975</xdr:colOff>
      <xdr:row>1</xdr:row>
      <xdr:rowOff>95250</xdr:rowOff>
    </xdr:to>
    <xdr:pic>
      <xdr:nvPicPr>
        <xdr:cNvPr id="35" name="Picture 1">
          <a:hlinkClick r:id="rId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0</xdr:row>
      <xdr:rowOff>0</xdr:rowOff>
    </xdr:from>
    <xdr:to>
      <xdr:col>7</xdr:col>
      <xdr:colOff>180975</xdr:colOff>
      <xdr:row>1</xdr:row>
      <xdr:rowOff>104775</xdr:rowOff>
    </xdr:to>
    <xdr:pic>
      <xdr:nvPicPr>
        <xdr:cNvPr id="36" name="Picture 3">
          <a:hlinkClick r:id="rId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0</xdr:row>
      <xdr:rowOff>0</xdr:rowOff>
    </xdr:from>
    <xdr:to>
      <xdr:col>7</xdr:col>
      <xdr:colOff>180975</xdr:colOff>
      <xdr:row>1</xdr:row>
      <xdr:rowOff>104775</xdr:rowOff>
    </xdr:to>
    <xdr:pic>
      <xdr:nvPicPr>
        <xdr:cNvPr id="37" name="Picture 4">
          <a:hlinkClick r:id="rId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0</xdr:row>
      <xdr:rowOff>0</xdr:rowOff>
    </xdr:from>
    <xdr:to>
      <xdr:col>7</xdr:col>
      <xdr:colOff>180975</xdr:colOff>
      <xdr:row>1</xdr:row>
      <xdr:rowOff>104775</xdr:rowOff>
    </xdr:to>
    <xdr:pic>
      <xdr:nvPicPr>
        <xdr:cNvPr id="38" name="Picture 1">
          <a:hlinkClick r:id="rId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0</xdr:row>
      <xdr:rowOff>0</xdr:rowOff>
    </xdr:from>
    <xdr:to>
      <xdr:col>7</xdr:col>
      <xdr:colOff>180975</xdr:colOff>
      <xdr:row>1</xdr:row>
      <xdr:rowOff>104775</xdr:rowOff>
    </xdr:to>
    <xdr:pic>
      <xdr:nvPicPr>
        <xdr:cNvPr id="39" name="Picture 1">
          <a:hlinkClick r:id="rId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0</xdr:row>
      <xdr:rowOff>0</xdr:rowOff>
    </xdr:from>
    <xdr:to>
      <xdr:col>7</xdr:col>
      <xdr:colOff>180975</xdr:colOff>
      <xdr:row>1</xdr:row>
      <xdr:rowOff>104775</xdr:rowOff>
    </xdr:to>
    <xdr:pic>
      <xdr:nvPicPr>
        <xdr:cNvPr id="40" name="Picture 1">
          <a:hlinkClick r:id="rId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0</xdr:row>
      <xdr:rowOff>0</xdr:rowOff>
    </xdr:from>
    <xdr:to>
      <xdr:col>7</xdr:col>
      <xdr:colOff>180975</xdr:colOff>
      <xdr:row>1</xdr:row>
      <xdr:rowOff>142875</xdr:rowOff>
    </xdr:to>
    <xdr:pic>
      <xdr:nvPicPr>
        <xdr:cNvPr id="41" name="Picture 2">
          <a:hlinkClick r:id="rId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0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0</xdr:row>
      <xdr:rowOff>0</xdr:rowOff>
    </xdr:from>
    <xdr:to>
      <xdr:col>7</xdr:col>
      <xdr:colOff>180975</xdr:colOff>
      <xdr:row>1</xdr:row>
      <xdr:rowOff>104775</xdr:rowOff>
    </xdr:to>
    <xdr:pic>
      <xdr:nvPicPr>
        <xdr:cNvPr id="42" name="Picture 1">
          <a:hlinkClick r:id="rId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0</xdr:row>
      <xdr:rowOff>0</xdr:rowOff>
    </xdr:from>
    <xdr:to>
      <xdr:col>7</xdr:col>
      <xdr:colOff>180975</xdr:colOff>
      <xdr:row>1</xdr:row>
      <xdr:rowOff>104775</xdr:rowOff>
    </xdr:to>
    <xdr:pic>
      <xdr:nvPicPr>
        <xdr:cNvPr id="43" name="Picture 1">
          <a:hlinkClick r:id="rId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0</xdr:row>
      <xdr:rowOff>0</xdr:rowOff>
    </xdr:from>
    <xdr:to>
      <xdr:col>7</xdr:col>
      <xdr:colOff>180975</xdr:colOff>
      <xdr:row>1</xdr:row>
      <xdr:rowOff>104775</xdr:rowOff>
    </xdr:to>
    <xdr:pic>
      <xdr:nvPicPr>
        <xdr:cNvPr id="44" name="Picture 1">
          <a:hlinkClick r:id="rId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0</xdr:row>
      <xdr:rowOff>0</xdr:rowOff>
    </xdr:from>
    <xdr:to>
      <xdr:col>7</xdr:col>
      <xdr:colOff>180975</xdr:colOff>
      <xdr:row>1</xdr:row>
      <xdr:rowOff>104775</xdr:rowOff>
    </xdr:to>
    <xdr:pic>
      <xdr:nvPicPr>
        <xdr:cNvPr id="45" name="Picture 1">
          <a:hlinkClick r:id="rId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0</xdr:row>
      <xdr:rowOff>0</xdr:rowOff>
    </xdr:from>
    <xdr:to>
      <xdr:col>7</xdr:col>
      <xdr:colOff>180975</xdr:colOff>
      <xdr:row>1</xdr:row>
      <xdr:rowOff>104775</xdr:rowOff>
    </xdr:to>
    <xdr:pic>
      <xdr:nvPicPr>
        <xdr:cNvPr id="46" name="Picture 1">
          <a:hlinkClick r:id="rId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0</xdr:row>
      <xdr:rowOff>0</xdr:rowOff>
    </xdr:from>
    <xdr:to>
      <xdr:col>7</xdr:col>
      <xdr:colOff>180975</xdr:colOff>
      <xdr:row>1</xdr:row>
      <xdr:rowOff>104775</xdr:rowOff>
    </xdr:to>
    <xdr:pic>
      <xdr:nvPicPr>
        <xdr:cNvPr id="47" name="Picture 1">
          <a:hlinkClick r:id="rId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0</xdr:row>
      <xdr:rowOff>0</xdr:rowOff>
    </xdr:from>
    <xdr:to>
      <xdr:col>7</xdr:col>
      <xdr:colOff>180975</xdr:colOff>
      <xdr:row>1</xdr:row>
      <xdr:rowOff>104775</xdr:rowOff>
    </xdr:to>
    <xdr:pic>
      <xdr:nvPicPr>
        <xdr:cNvPr id="48" name="Picture 1">
          <a:hlinkClick r:id="rId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0</xdr:row>
      <xdr:rowOff>0</xdr:rowOff>
    </xdr:from>
    <xdr:to>
      <xdr:col>7</xdr:col>
      <xdr:colOff>180975</xdr:colOff>
      <xdr:row>1</xdr:row>
      <xdr:rowOff>104775</xdr:rowOff>
    </xdr:to>
    <xdr:pic>
      <xdr:nvPicPr>
        <xdr:cNvPr id="49" name="Picture 1">
          <a:hlinkClick r:id="rId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0</xdr:row>
      <xdr:rowOff>0</xdr:rowOff>
    </xdr:from>
    <xdr:to>
      <xdr:col>7</xdr:col>
      <xdr:colOff>180975</xdr:colOff>
      <xdr:row>1</xdr:row>
      <xdr:rowOff>104775</xdr:rowOff>
    </xdr:to>
    <xdr:pic>
      <xdr:nvPicPr>
        <xdr:cNvPr id="50" name="Picture 1">
          <a:hlinkClick r:id="rId1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0</xdr:row>
      <xdr:rowOff>0</xdr:rowOff>
    </xdr:from>
    <xdr:to>
      <xdr:col>7</xdr:col>
      <xdr:colOff>180975</xdr:colOff>
      <xdr:row>1</xdr:row>
      <xdr:rowOff>104775</xdr:rowOff>
    </xdr:to>
    <xdr:pic>
      <xdr:nvPicPr>
        <xdr:cNvPr id="51" name="Picture 1">
          <a:hlinkClick r:id="rId1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0</xdr:row>
      <xdr:rowOff>0</xdr:rowOff>
    </xdr:from>
    <xdr:to>
      <xdr:col>7</xdr:col>
      <xdr:colOff>180975</xdr:colOff>
      <xdr:row>1</xdr:row>
      <xdr:rowOff>104775</xdr:rowOff>
    </xdr:to>
    <xdr:pic>
      <xdr:nvPicPr>
        <xdr:cNvPr id="52" name="Picture 1">
          <a:hlinkClick r:id="rId1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0</xdr:row>
      <xdr:rowOff>0</xdr:rowOff>
    </xdr:from>
    <xdr:to>
      <xdr:col>7</xdr:col>
      <xdr:colOff>180975</xdr:colOff>
      <xdr:row>1</xdr:row>
      <xdr:rowOff>142875</xdr:rowOff>
    </xdr:to>
    <xdr:pic>
      <xdr:nvPicPr>
        <xdr:cNvPr id="53" name="Picture 2">
          <a:hlinkClick r:id="rId1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0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0</xdr:row>
      <xdr:rowOff>0</xdr:rowOff>
    </xdr:from>
    <xdr:to>
      <xdr:col>7</xdr:col>
      <xdr:colOff>180975</xdr:colOff>
      <xdr:row>1</xdr:row>
      <xdr:rowOff>104775</xdr:rowOff>
    </xdr:to>
    <xdr:pic>
      <xdr:nvPicPr>
        <xdr:cNvPr id="54" name="Picture 1">
          <a:hlinkClick r:id="rId1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0</xdr:row>
      <xdr:rowOff>0</xdr:rowOff>
    </xdr:from>
    <xdr:to>
      <xdr:col>7</xdr:col>
      <xdr:colOff>180975</xdr:colOff>
      <xdr:row>1</xdr:row>
      <xdr:rowOff>104775</xdr:rowOff>
    </xdr:to>
    <xdr:pic>
      <xdr:nvPicPr>
        <xdr:cNvPr id="55" name="Picture 1">
          <a:hlinkClick r:id="rId1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0</xdr:row>
      <xdr:rowOff>0</xdr:rowOff>
    </xdr:from>
    <xdr:to>
      <xdr:col>7</xdr:col>
      <xdr:colOff>180975</xdr:colOff>
      <xdr:row>1</xdr:row>
      <xdr:rowOff>104775</xdr:rowOff>
    </xdr:to>
    <xdr:pic>
      <xdr:nvPicPr>
        <xdr:cNvPr id="56" name="Picture 1">
          <a:hlinkClick r:id="rId1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0</xdr:row>
      <xdr:rowOff>0</xdr:rowOff>
    </xdr:from>
    <xdr:to>
      <xdr:col>7</xdr:col>
      <xdr:colOff>180975</xdr:colOff>
      <xdr:row>1</xdr:row>
      <xdr:rowOff>104775</xdr:rowOff>
    </xdr:to>
    <xdr:pic>
      <xdr:nvPicPr>
        <xdr:cNvPr id="57" name="Picture 1">
          <a:hlinkClick r:id="rId1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0</xdr:row>
      <xdr:rowOff>0</xdr:rowOff>
    </xdr:from>
    <xdr:to>
      <xdr:col>7</xdr:col>
      <xdr:colOff>180975</xdr:colOff>
      <xdr:row>1</xdr:row>
      <xdr:rowOff>104775</xdr:rowOff>
    </xdr:to>
    <xdr:pic>
      <xdr:nvPicPr>
        <xdr:cNvPr id="58" name="Picture 1">
          <a:hlinkClick r:id="rId1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0</xdr:row>
      <xdr:rowOff>0</xdr:rowOff>
    </xdr:from>
    <xdr:to>
      <xdr:col>7</xdr:col>
      <xdr:colOff>180975</xdr:colOff>
      <xdr:row>1</xdr:row>
      <xdr:rowOff>104775</xdr:rowOff>
    </xdr:to>
    <xdr:pic>
      <xdr:nvPicPr>
        <xdr:cNvPr id="59" name="Picture 1">
          <a:hlinkClick r:id="rId1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0</xdr:row>
      <xdr:rowOff>0</xdr:rowOff>
    </xdr:from>
    <xdr:to>
      <xdr:col>7</xdr:col>
      <xdr:colOff>180975</xdr:colOff>
      <xdr:row>1</xdr:row>
      <xdr:rowOff>104775</xdr:rowOff>
    </xdr:to>
    <xdr:pic>
      <xdr:nvPicPr>
        <xdr:cNvPr id="60" name="Picture 1">
          <a:hlinkClick r:id="rId1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0</xdr:row>
      <xdr:rowOff>0</xdr:rowOff>
    </xdr:from>
    <xdr:to>
      <xdr:col>7</xdr:col>
      <xdr:colOff>180975</xdr:colOff>
      <xdr:row>1</xdr:row>
      <xdr:rowOff>104775</xdr:rowOff>
    </xdr:to>
    <xdr:pic>
      <xdr:nvPicPr>
        <xdr:cNvPr id="61" name="Picture 1">
          <a:hlinkClick r:id="rId1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0</xdr:row>
      <xdr:rowOff>0</xdr:rowOff>
    </xdr:from>
    <xdr:to>
      <xdr:col>7</xdr:col>
      <xdr:colOff>180975</xdr:colOff>
      <xdr:row>1</xdr:row>
      <xdr:rowOff>104775</xdr:rowOff>
    </xdr:to>
    <xdr:pic>
      <xdr:nvPicPr>
        <xdr:cNvPr id="62" name="Picture 1">
          <a:hlinkClick r:id="rId1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0</xdr:row>
      <xdr:rowOff>0</xdr:rowOff>
    </xdr:from>
    <xdr:to>
      <xdr:col>7</xdr:col>
      <xdr:colOff>180975</xdr:colOff>
      <xdr:row>1</xdr:row>
      <xdr:rowOff>142875</xdr:rowOff>
    </xdr:to>
    <xdr:pic>
      <xdr:nvPicPr>
        <xdr:cNvPr id="63" name="Picture 1">
          <a:hlinkClick r:id="rId1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0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0</xdr:row>
      <xdr:rowOff>0</xdr:rowOff>
    </xdr:from>
    <xdr:to>
      <xdr:col>7</xdr:col>
      <xdr:colOff>180975</xdr:colOff>
      <xdr:row>1</xdr:row>
      <xdr:rowOff>142875</xdr:rowOff>
    </xdr:to>
    <xdr:pic>
      <xdr:nvPicPr>
        <xdr:cNvPr id="64" name="Picture 1">
          <a:hlinkClick r:id="rId1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0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vaszi\fordulo2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2"/>
      <sheetName val="Munka5"/>
      <sheetName val="páros"/>
      <sheetName val="Egyéni eredmények"/>
      <sheetName val="sorsolás"/>
      <sheetName val="őszi végeredmény"/>
      <sheetName val="aktuális tabella"/>
      <sheetName val="Munka4"/>
      <sheetName val="öszi főtábla"/>
      <sheetName val="Főtábla"/>
    </sheetNames>
    <sheetDataSet>
      <sheetData sheetId="7">
        <row r="7">
          <cell r="O7">
            <v>27</v>
          </cell>
          <cell r="P7">
            <v>18</v>
          </cell>
          <cell r="Q7">
            <v>9</v>
          </cell>
          <cell r="R7">
            <v>66.66666666666666</v>
          </cell>
        </row>
        <row r="8">
          <cell r="O8">
            <v>33</v>
          </cell>
          <cell r="P8">
            <v>18</v>
          </cell>
          <cell r="Q8">
            <v>15</v>
          </cell>
          <cell r="R8">
            <v>54.54545454545454</v>
          </cell>
        </row>
        <row r="11">
          <cell r="O11">
            <v>30</v>
          </cell>
          <cell r="P11">
            <v>24</v>
          </cell>
          <cell r="Q11">
            <v>6</v>
          </cell>
          <cell r="R11">
            <v>80</v>
          </cell>
        </row>
        <row r="14">
          <cell r="O14">
            <v>29</v>
          </cell>
          <cell r="P14">
            <v>21</v>
          </cell>
          <cell r="Q14">
            <v>8</v>
          </cell>
          <cell r="R14">
            <v>72.41379310344827</v>
          </cell>
        </row>
        <row r="16">
          <cell r="O16">
            <v>24</v>
          </cell>
          <cell r="P16">
            <v>24</v>
          </cell>
          <cell r="Q16">
            <v>0</v>
          </cell>
          <cell r="R16">
            <v>100</v>
          </cell>
        </row>
        <row r="19">
          <cell r="O19">
            <v>28</v>
          </cell>
          <cell r="P19">
            <v>4</v>
          </cell>
          <cell r="Q19">
            <v>24</v>
          </cell>
          <cell r="R19">
            <v>14.285714285714285</v>
          </cell>
        </row>
        <row r="20">
          <cell r="O20">
            <v>27</v>
          </cell>
          <cell r="P20">
            <v>21</v>
          </cell>
          <cell r="Q20">
            <v>6</v>
          </cell>
          <cell r="R20">
            <v>77.77777777777779</v>
          </cell>
        </row>
        <row r="24">
          <cell r="O24">
            <v>25</v>
          </cell>
          <cell r="P24">
            <v>4</v>
          </cell>
          <cell r="Q24">
            <v>21</v>
          </cell>
          <cell r="R24">
            <v>16</v>
          </cell>
        </row>
        <row r="26">
          <cell r="O26">
            <v>6</v>
          </cell>
          <cell r="P26">
            <v>1</v>
          </cell>
          <cell r="Q26">
            <v>5</v>
          </cell>
          <cell r="R26">
            <v>16.666666666666664</v>
          </cell>
        </row>
        <row r="27">
          <cell r="O27">
            <v>15</v>
          </cell>
          <cell r="P27">
            <v>2</v>
          </cell>
          <cell r="Q27">
            <v>13</v>
          </cell>
          <cell r="R27">
            <v>13.333333333333334</v>
          </cell>
        </row>
        <row r="28">
          <cell r="O28">
            <v>21</v>
          </cell>
          <cell r="P28">
            <v>11</v>
          </cell>
          <cell r="Q28">
            <v>10</v>
          </cell>
          <cell r="R28">
            <v>52.38095238095239</v>
          </cell>
        </row>
        <row r="29">
          <cell r="O29">
            <v>33</v>
          </cell>
          <cell r="P29">
            <v>20</v>
          </cell>
          <cell r="Q29">
            <v>13</v>
          </cell>
          <cell r="R29">
            <v>60.60606060606061</v>
          </cell>
        </row>
        <row r="35">
          <cell r="O35">
            <v>33</v>
          </cell>
          <cell r="P35">
            <v>21</v>
          </cell>
          <cell r="Q35">
            <v>12</v>
          </cell>
          <cell r="R35">
            <v>63.63636363636363</v>
          </cell>
        </row>
        <row r="36">
          <cell r="O36">
            <v>33</v>
          </cell>
          <cell r="P36">
            <v>29</v>
          </cell>
          <cell r="Q36">
            <v>4</v>
          </cell>
          <cell r="R36">
            <v>87.87878787878788</v>
          </cell>
        </row>
        <row r="37">
          <cell r="O37">
            <v>23</v>
          </cell>
          <cell r="P37">
            <v>21</v>
          </cell>
          <cell r="Q37">
            <v>2</v>
          </cell>
          <cell r="R37">
            <v>91.30434782608695</v>
          </cell>
        </row>
        <row r="45">
          <cell r="O45">
            <v>30</v>
          </cell>
          <cell r="P45">
            <v>16</v>
          </cell>
          <cell r="Q45">
            <v>14</v>
          </cell>
          <cell r="R45">
            <v>53.333333333333336</v>
          </cell>
        </row>
        <row r="46">
          <cell r="O46">
            <v>28</v>
          </cell>
          <cell r="P46">
            <v>15</v>
          </cell>
          <cell r="Q46">
            <v>13</v>
          </cell>
          <cell r="R46">
            <v>53.57142857142857</v>
          </cell>
        </row>
        <row r="48">
          <cell r="O48">
            <v>27</v>
          </cell>
          <cell r="P48">
            <v>21</v>
          </cell>
          <cell r="Q48">
            <v>6</v>
          </cell>
          <cell r="R48">
            <v>77.77777777777779</v>
          </cell>
        </row>
        <row r="53">
          <cell r="O53">
            <v>16</v>
          </cell>
          <cell r="P53">
            <v>8</v>
          </cell>
          <cell r="Q53">
            <v>8</v>
          </cell>
          <cell r="R53">
            <v>50</v>
          </cell>
        </row>
        <row r="55">
          <cell r="O55">
            <v>32</v>
          </cell>
          <cell r="P55">
            <v>24</v>
          </cell>
          <cell r="Q55">
            <v>8</v>
          </cell>
          <cell r="R55">
            <v>75</v>
          </cell>
        </row>
        <row r="57">
          <cell r="O57">
            <v>21</v>
          </cell>
          <cell r="P57">
            <v>5</v>
          </cell>
          <cell r="Q57">
            <v>16</v>
          </cell>
          <cell r="R57">
            <v>23.809523809523807</v>
          </cell>
        </row>
        <row r="61">
          <cell r="O61">
            <v>18</v>
          </cell>
          <cell r="P61">
            <v>8</v>
          </cell>
          <cell r="Q61">
            <v>10</v>
          </cell>
          <cell r="R61">
            <v>44.44444444444444</v>
          </cell>
        </row>
        <row r="62">
          <cell r="O62">
            <v>27</v>
          </cell>
          <cell r="P62">
            <v>8</v>
          </cell>
          <cell r="Q62">
            <v>19</v>
          </cell>
          <cell r="R62">
            <v>29.629629629629626</v>
          </cell>
        </row>
        <row r="63">
          <cell r="O63">
            <v>21</v>
          </cell>
          <cell r="P63">
            <v>5</v>
          </cell>
          <cell r="Q63">
            <v>16</v>
          </cell>
          <cell r="R63">
            <v>23.809523809523807</v>
          </cell>
        </row>
        <row r="66">
          <cell r="O66">
            <v>27</v>
          </cell>
          <cell r="P66">
            <v>2</v>
          </cell>
          <cell r="Q66">
            <v>25</v>
          </cell>
          <cell r="R66">
            <v>7.4074074074074066</v>
          </cell>
        </row>
        <row r="67">
          <cell r="O67">
            <v>30</v>
          </cell>
          <cell r="P67">
            <v>5</v>
          </cell>
          <cell r="Q67">
            <v>25</v>
          </cell>
          <cell r="R67">
            <v>16.666666666666664</v>
          </cell>
        </row>
        <row r="69">
          <cell r="O69">
            <v>30</v>
          </cell>
          <cell r="P69">
            <v>5</v>
          </cell>
          <cell r="Q69">
            <v>25</v>
          </cell>
          <cell r="R69">
            <v>16.666666666666664</v>
          </cell>
        </row>
        <row r="72">
          <cell r="O72">
            <v>33</v>
          </cell>
          <cell r="P72">
            <v>19</v>
          </cell>
          <cell r="Q72">
            <v>14</v>
          </cell>
          <cell r="R72">
            <v>57.57575757575758</v>
          </cell>
        </row>
        <row r="73">
          <cell r="O73">
            <v>33</v>
          </cell>
          <cell r="P73">
            <v>23</v>
          </cell>
          <cell r="Q73">
            <v>10</v>
          </cell>
          <cell r="R73">
            <v>69.6969696969697</v>
          </cell>
        </row>
        <row r="74">
          <cell r="O74">
            <v>27</v>
          </cell>
          <cell r="P74">
            <v>4</v>
          </cell>
          <cell r="Q74">
            <v>23</v>
          </cell>
          <cell r="R74">
            <v>14.814814814814813</v>
          </cell>
        </row>
        <row r="80">
          <cell r="O80">
            <v>18</v>
          </cell>
          <cell r="P80">
            <v>10</v>
          </cell>
          <cell r="Q80">
            <v>8</v>
          </cell>
          <cell r="R80">
            <v>55.55555555555556</v>
          </cell>
        </row>
        <row r="81">
          <cell r="O81">
            <v>30</v>
          </cell>
          <cell r="P81">
            <v>13</v>
          </cell>
          <cell r="Q81">
            <v>17</v>
          </cell>
          <cell r="R81">
            <v>43.333333333333336</v>
          </cell>
        </row>
        <row r="83">
          <cell r="O83">
            <v>18</v>
          </cell>
          <cell r="P83">
            <v>11</v>
          </cell>
          <cell r="Q83">
            <v>7</v>
          </cell>
          <cell r="R83">
            <v>61.111111111111114</v>
          </cell>
        </row>
        <row r="84">
          <cell r="O84">
            <v>30</v>
          </cell>
          <cell r="P84">
            <v>13</v>
          </cell>
          <cell r="Q84">
            <v>17</v>
          </cell>
          <cell r="R84">
            <v>43.333333333333336</v>
          </cell>
        </row>
        <row r="86">
          <cell r="O86">
            <v>30</v>
          </cell>
          <cell r="P86">
            <v>21</v>
          </cell>
          <cell r="Q86">
            <v>9</v>
          </cell>
          <cell r="R86">
            <v>70</v>
          </cell>
        </row>
        <row r="90">
          <cell r="O90">
            <v>27</v>
          </cell>
          <cell r="P90">
            <v>24</v>
          </cell>
          <cell r="Q90">
            <v>3</v>
          </cell>
          <cell r="R90">
            <v>88.88888888888889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1"/>
  <sheetViews>
    <sheetView tabSelected="1" zoomScalePageLayoutView="0" workbookViewId="0" topLeftCell="A1">
      <selection activeCell="AJ15" sqref="AI14:AJ15"/>
    </sheetView>
  </sheetViews>
  <sheetFormatPr defaultColWidth="9.140625" defaultRowHeight="15"/>
  <cols>
    <col min="1" max="1" width="3.8515625" style="0" customWidth="1"/>
    <col min="2" max="2" width="19.140625" style="0" customWidth="1"/>
    <col min="3" max="3" width="13.140625" style="0" bestFit="1" customWidth="1"/>
    <col min="4" max="4" width="5.421875" style="0" customWidth="1"/>
    <col min="5" max="5" width="4.00390625" style="0" customWidth="1"/>
    <col min="6" max="6" width="4.7109375" style="0" customWidth="1"/>
    <col min="7" max="7" width="8.57421875" style="0" customWidth="1"/>
    <col min="8" max="18" width="2.7109375" style="0" customWidth="1"/>
    <col min="19" max="19" width="4.7109375" style="0" customWidth="1"/>
    <col min="20" max="20" width="4.28125" style="0" customWidth="1"/>
    <col min="21" max="21" width="4.421875" style="0" customWidth="1"/>
    <col min="22" max="22" width="6.421875" style="0" customWidth="1"/>
    <col min="23" max="23" width="4.8515625" style="0" customWidth="1"/>
    <col min="24" max="24" width="4.00390625" style="0" customWidth="1"/>
    <col min="25" max="25" width="4.28125" style="0" customWidth="1"/>
    <col min="26" max="26" width="8.28125" style="0" customWidth="1"/>
    <col min="27" max="27" width="4.00390625" style="0" customWidth="1"/>
  </cols>
  <sheetData>
    <row r="1" spans="2:27" ht="13.5" customHeight="1" thickBot="1">
      <c r="B1" s="78"/>
      <c r="C1" s="78"/>
      <c r="D1" s="78"/>
      <c r="E1" s="78"/>
      <c r="F1" s="78"/>
      <c r="G1" s="78"/>
      <c r="H1" s="79" t="s">
        <v>0</v>
      </c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1"/>
      <c r="W1" s="82"/>
      <c r="X1" s="82"/>
      <c r="Y1" s="82"/>
      <c r="Z1" s="83"/>
      <c r="AA1" s="1"/>
    </row>
    <row r="2" spans="2:26" s="1" customFormat="1" ht="24.75" customHeight="1" thickBot="1">
      <c r="B2" s="2"/>
      <c r="C2" s="3"/>
      <c r="D2" s="76" t="s">
        <v>1</v>
      </c>
      <c r="E2" s="72"/>
      <c r="F2" s="72"/>
      <c r="G2" s="77"/>
      <c r="H2" s="69" t="s">
        <v>2</v>
      </c>
      <c r="I2" s="70"/>
      <c r="J2" s="70"/>
      <c r="K2" s="70"/>
      <c r="L2" s="70"/>
      <c r="M2" s="70"/>
      <c r="N2" s="70"/>
      <c r="O2" s="70"/>
      <c r="P2" s="70"/>
      <c r="Q2" s="70"/>
      <c r="R2" s="71"/>
      <c r="S2" s="72" t="s">
        <v>3</v>
      </c>
      <c r="T2" s="72"/>
      <c r="U2" s="72"/>
      <c r="V2" s="72"/>
      <c r="W2" s="73" t="s">
        <v>4</v>
      </c>
      <c r="X2" s="74"/>
      <c r="Y2" s="74"/>
      <c r="Z2" s="75"/>
    </row>
    <row r="3" spans="2:26" s="1" customFormat="1" ht="15.75" thickBot="1">
      <c r="B3" s="39" t="s">
        <v>5</v>
      </c>
      <c r="C3" s="40" t="s">
        <v>6</v>
      </c>
      <c r="D3" s="41" t="s">
        <v>7</v>
      </c>
      <c r="E3" s="42" t="s">
        <v>8</v>
      </c>
      <c r="F3" s="43" t="s">
        <v>9</v>
      </c>
      <c r="G3" s="39" t="s">
        <v>10</v>
      </c>
      <c r="H3" s="21">
        <v>1</v>
      </c>
      <c r="I3" s="20">
        <v>2</v>
      </c>
      <c r="J3" s="20">
        <v>3</v>
      </c>
      <c r="K3" s="20">
        <v>4</v>
      </c>
      <c r="L3" s="20">
        <v>5</v>
      </c>
      <c r="M3" s="20">
        <v>6</v>
      </c>
      <c r="N3" s="20">
        <v>7</v>
      </c>
      <c r="O3" s="20">
        <v>8</v>
      </c>
      <c r="P3" s="20">
        <v>9</v>
      </c>
      <c r="Q3" s="20">
        <v>10</v>
      </c>
      <c r="R3" s="44">
        <v>11</v>
      </c>
      <c r="S3" s="45" t="s">
        <v>11</v>
      </c>
      <c r="T3" s="40" t="s">
        <v>8</v>
      </c>
      <c r="U3" s="40" t="s">
        <v>9</v>
      </c>
      <c r="V3" s="39" t="s">
        <v>10</v>
      </c>
      <c r="W3" s="49" t="s">
        <v>12</v>
      </c>
      <c r="X3" s="46" t="s">
        <v>8</v>
      </c>
      <c r="Y3" s="47" t="s">
        <v>9</v>
      </c>
      <c r="Z3" s="48" t="s">
        <v>10</v>
      </c>
    </row>
    <row r="4" spans="1:27" s="1" customFormat="1" ht="15">
      <c r="A4" s="62">
        <v>1</v>
      </c>
      <c r="B4" s="58" t="s">
        <v>19</v>
      </c>
      <c r="C4" s="4" t="s">
        <v>17</v>
      </c>
      <c r="D4" s="13">
        <f>LOOKUP('[1]Munka4'!O16,'[1]Munka4'!O16)</f>
        <v>24</v>
      </c>
      <c r="E4" s="5">
        <f>LOOKUP('[1]Munka4'!P16,'[1]Munka4'!P16)</f>
        <v>24</v>
      </c>
      <c r="F4" s="5">
        <f>LOOKUP('[1]Munka4'!Q16,'[1]Munka4'!Q16)</f>
        <v>0</v>
      </c>
      <c r="G4" s="50">
        <f>LOOKUP('[1]Munka4'!R16,'[1]Munka4'!R16)</f>
        <v>100</v>
      </c>
      <c r="H4" s="24">
        <v>3</v>
      </c>
      <c r="I4" s="25">
        <v>3</v>
      </c>
      <c r="J4" s="25"/>
      <c r="K4" s="25">
        <v>3</v>
      </c>
      <c r="L4" s="25">
        <v>3</v>
      </c>
      <c r="M4" s="25">
        <v>3</v>
      </c>
      <c r="N4" s="25">
        <v>3</v>
      </c>
      <c r="O4" s="25">
        <v>3</v>
      </c>
      <c r="P4" s="25">
        <v>3</v>
      </c>
      <c r="Q4" s="25">
        <v>3</v>
      </c>
      <c r="R4" s="26">
        <v>2</v>
      </c>
      <c r="S4" s="13">
        <f>COUNT(H4:R4)*3</f>
        <v>30</v>
      </c>
      <c r="T4" s="5">
        <f aca="true" t="shared" si="0" ref="T4:T39">SUM(H4:R4)</f>
        <v>29</v>
      </c>
      <c r="U4" s="5">
        <f aca="true" t="shared" si="1" ref="U4:U39">S4-T4</f>
        <v>1</v>
      </c>
      <c r="V4" s="53">
        <f aca="true" t="shared" si="2" ref="V4:V39">IF(S4=0,"",T4/S4*100)</f>
        <v>96.66666666666667</v>
      </c>
      <c r="W4" s="27">
        <f aca="true" t="shared" si="3" ref="W4:W39">D4+S4</f>
        <v>54</v>
      </c>
      <c r="X4" s="23">
        <f aca="true" t="shared" si="4" ref="X4:X39">E4+T4</f>
        <v>53</v>
      </c>
      <c r="Y4" s="23">
        <f aca="true" t="shared" si="5" ref="Y4:Y39">F4+U4</f>
        <v>1</v>
      </c>
      <c r="Z4" s="28">
        <f aca="true" t="shared" si="6" ref="Z4:Z39">IF(D4=0,"",X4/W4*100)</f>
        <v>98.14814814814815</v>
      </c>
      <c r="AA4"/>
    </row>
    <row r="5" spans="1:27" s="1" customFormat="1" ht="15">
      <c r="A5" s="63">
        <v>2</v>
      </c>
      <c r="B5" s="59" t="s">
        <v>31</v>
      </c>
      <c r="C5" s="7" t="s">
        <v>30</v>
      </c>
      <c r="D5" s="14">
        <f>LOOKUP('[1]Munka4'!O36,'[1]Munka4'!O36)</f>
        <v>33</v>
      </c>
      <c r="E5" s="8">
        <f>LOOKUP('[1]Munka4'!P36,'[1]Munka4'!P36)</f>
        <v>29</v>
      </c>
      <c r="F5" s="8">
        <f>LOOKUP('[1]Munka4'!Q36,'[1]Munka4'!Q36)</f>
        <v>4</v>
      </c>
      <c r="G5" s="51">
        <f>LOOKUP('[1]Munka4'!R36,'[1]Munka4'!R36)</f>
        <v>87.87878787878788</v>
      </c>
      <c r="H5" s="9">
        <v>3</v>
      </c>
      <c r="I5" s="10">
        <v>2</v>
      </c>
      <c r="J5" s="10">
        <v>2</v>
      </c>
      <c r="K5" s="10">
        <v>3</v>
      </c>
      <c r="L5" s="10">
        <v>3</v>
      </c>
      <c r="M5" s="10">
        <v>3</v>
      </c>
      <c r="N5" s="10">
        <v>3</v>
      </c>
      <c r="O5" s="10">
        <v>3</v>
      </c>
      <c r="P5" s="10">
        <v>3</v>
      </c>
      <c r="Q5" s="10">
        <v>3</v>
      </c>
      <c r="R5" s="11">
        <v>3</v>
      </c>
      <c r="S5" s="14">
        <f>COUNT(H5:R5)*3</f>
        <v>33</v>
      </c>
      <c r="T5" s="8">
        <f t="shared" si="0"/>
        <v>31</v>
      </c>
      <c r="U5" s="8">
        <f t="shared" si="1"/>
        <v>2</v>
      </c>
      <c r="V5" s="54">
        <f t="shared" si="2"/>
        <v>93.93939393939394</v>
      </c>
      <c r="W5" s="14">
        <f t="shared" si="3"/>
        <v>66</v>
      </c>
      <c r="X5" s="8">
        <f t="shared" si="4"/>
        <v>60</v>
      </c>
      <c r="Y5" s="8">
        <f t="shared" si="5"/>
        <v>6</v>
      </c>
      <c r="Z5" s="12">
        <f t="shared" si="6"/>
        <v>90.9090909090909</v>
      </c>
      <c r="AA5" s="22"/>
    </row>
    <row r="6" spans="1:26" s="1" customFormat="1" ht="15">
      <c r="A6" s="63">
        <v>3</v>
      </c>
      <c r="B6" s="59" t="s">
        <v>32</v>
      </c>
      <c r="C6" s="7" t="s">
        <v>30</v>
      </c>
      <c r="D6" s="14">
        <f>LOOKUP('[1]Munka4'!O37,'[1]Munka4'!O37)</f>
        <v>23</v>
      </c>
      <c r="E6" s="8">
        <f>LOOKUP('[1]Munka4'!P37,'[1]Munka4'!P37)</f>
        <v>21</v>
      </c>
      <c r="F6" s="8">
        <f>LOOKUP('[1]Munka4'!Q37,'[1]Munka4'!Q37)</f>
        <v>2</v>
      </c>
      <c r="G6" s="51">
        <f>LOOKUP('[1]Munka4'!R37,'[1]Munka4'!R37)</f>
        <v>91.30434782608695</v>
      </c>
      <c r="H6" s="9">
        <v>3</v>
      </c>
      <c r="I6" s="10">
        <v>2</v>
      </c>
      <c r="J6" s="10">
        <v>2</v>
      </c>
      <c r="K6" s="10">
        <v>2</v>
      </c>
      <c r="L6" s="10">
        <v>2</v>
      </c>
      <c r="M6" s="10">
        <v>3</v>
      </c>
      <c r="N6" s="10">
        <v>3</v>
      </c>
      <c r="O6" s="10">
        <v>1</v>
      </c>
      <c r="P6" s="10">
        <v>2</v>
      </c>
      <c r="Q6" s="10">
        <v>1</v>
      </c>
      <c r="R6" s="11"/>
      <c r="S6" s="14">
        <f>COUNT(H6:R6)*3-6</f>
        <v>24</v>
      </c>
      <c r="T6" s="8">
        <f t="shared" si="0"/>
        <v>21</v>
      </c>
      <c r="U6" s="8">
        <f t="shared" si="1"/>
        <v>3</v>
      </c>
      <c r="V6" s="54">
        <f t="shared" si="2"/>
        <v>87.5</v>
      </c>
      <c r="W6" s="14">
        <f t="shared" si="3"/>
        <v>47</v>
      </c>
      <c r="X6" s="8">
        <f t="shared" si="4"/>
        <v>42</v>
      </c>
      <c r="Y6" s="8">
        <f t="shared" si="5"/>
        <v>5</v>
      </c>
      <c r="Z6" s="12">
        <f t="shared" si="6"/>
        <v>89.36170212765957</v>
      </c>
    </row>
    <row r="7" spans="1:27" s="1" customFormat="1" ht="15">
      <c r="A7" s="63">
        <v>4</v>
      </c>
      <c r="B7" s="60" t="s">
        <v>59</v>
      </c>
      <c r="C7" s="7" t="s">
        <v>58</v>
      </c>
      <c r="D7" s="14">
        <f>LOOKUP('[1]Munka4'!O90,'[1]Munka4'!O90)</f>
        <v>27</v>
      </c>
      <c r="E7" s="8">
        <f>LOOKUP('[1]Munka4'!P90,'[1]Munka4'!P90)</f>
        <v>24</v>
      </c>
      <c r="F7" s="8">
        <f>LOOKUP('[1]Munka4'!Q90,'[1]Munka4'!Q90)</f>
        <v>3</v>
      </c>
      <c r="G7" s="51">
        <f>LOOKUP('[1]Munka4'!R90,'[1]Munka4'!R90)</f>
        <v>88.88888888888889</v>
      </c>
      <c r="H7" s="35">
        <v>3</v>
      </c>
      <c r="I7" s="36">
        <v>3</v>
      </c>
      <c r="J7" s="36">
        <v>3</v>
      </c>
      <c r="K7" s="36">
        <v>2</v>
      </c>
      <c r="L7" s="36"/>
      <c r="M7" s="36">
        <v>0</v>
      </c>
      <c r="N7" s="36">
        <v>3</v>
      </c>
      <c r="O7" s="36">
        <v>3</v>
      </c>
      <c r="P7" s="36">
        <v>3</v>
      </c>
      <c r="Q7" s="36">
        <v>2</v>
      </c>
      <c r="R7" s="37">
        <v>2</v>
      </c>
      <c r="S7" s="14">
        <f>COUNT(H7:R7)*3</f>
        <v>30</v>
      </c>
      <c r="T7" s="8">
        <f t="shared" si="0"/>
        <v>24</v>
      </c>
      <c r="U7" s="8">
        <f t="shared" si="1"/>
        <v>6</v>
      </c>
      <c r="V7" s="54">
        <f t="shared" si="2"/>
        <v>80</v>
      </c>
      <c r="W7" s="14">
        <f t="shared" si="3"/>
        <v>57</v>
      </c>
      <c r="X7" s="8">
        <f t="shared" si="4"/>
        <v>48</v>
      </c>
      <c r="Y7" s="8">
        <f t="shared" si="5"/>
        <v>9</v>
      </c>
      <c r="Z7" s="12">
        <f t="shared" si="6"/>
        <v>84.21052631578947</v>
      </c>
      <c r="AA7" s="22"/>
    </row>
    <row r="8" spans="1:26" s="1" customFormat="1" ht="15">
      <c r="A8" s="63">
        <v>5</v>
      </c>
      <c r="B8" s="59" t="s">
        <v>22</v>
      </c>
      <c r="C8" s="7" t="s">
        <v>21</v>
      </c>
      <c r="D8" s="14">
        <f>LOOKUP('[1]Munka4'!O20,'[1]Munka4'!O20)</f>
        <v>27</v>
      </c>
      <c r="E8" s="8">
        <f>LOOKUP('[1]Munka4'!P20,'[1]Munka4'!P20)</f>
        <v>21</v>
      </c>
      <c r="F8" s="8">
        <f>LOOKUP('[1]Munka4'!Q20,'[1]Munka4'!Q20)</f>
        <v>6</v>
      </c>
      <c r="G8" s="51">
        <f>LOOKUP('[1]Munka4'!R20,'[1]Munka4'!R20)</f>
        <v>77.77777777777779</v>
      </c>
      <c r="H8" s="9"/>
      <c r="I8" s="10">
        <v>2</v>
      </c>
      <c r="J8" s="10">
        <v>3</v>
      </c>
      <c r="K8" s="10"/>
      <c r="L8" s="10">
        <v>3</v>
      </c>
      <c r="M8" s="10">
        <v>3</v>
      </c>
      <c r="N8" s="10">
        <v>2</v>
      </c>
      <c r="O8" s="10">
        <v>3</v>
      </c>
      <c r="P8" s="10">
        <v>2</v>
      </c>
      <c r="Q8" s="10">
        <v>2</v>
      </c>
      <c r="R8" s="11"/>
      <c r="S8" s="14">
        <f>COUNT(H8:R8)*3</f>
        <v>24</v>
      </c>
      <c r="T8" s="8">
        <f t="shared" si="0"/>
        <v>20</v>
      </c>
      <c r="U8" s="8">
        <f t="shared" si="1"/>
        <v>4</v>
      </c>
      <c r="V8" s="54">
        <f t="shared" si="2"/>
        <v>83.33333333333334</v>
      </c>
      <c r="W8" s="14">
        <f t="shared" si="3"/>
        <v>51</v>
      </c>
      <c r="X8" s="8">
        <f t="shared" si="4"/>
        <v>41</v>
      </c>
      <c r="Y8" s="8">
        <f t="shared" si="5"/>
        <v>10</v>
      </c>
      <c r="Z8" s="12">
        <f t="shared" si="6"/>
        <v>80.3921568627451</v>
      </c>
    </row>
    <row r="9" spans="1:26" s="1" customFormat="1" ht="15">
      <c r="A9" s="63">
        <v>6</v>
      </c>
      <c r="B9" s="59" t="s">
        <v>16</v>
      </c>
      <c r="C9" s="7" t="s">
        <v>17</v>
      </c>
      <c r="D9" s="14">
        <f>LOOKUP('[1]Munka4'!O11,'[1]Munka4'!O11)</f>
        <v>30</v>
      </c>
      <c r="E9" s="8">
        <f>LOOKUP('[1]Munka4'!P11,'[1]Munka4'!P11)</f>
        <v>24</v>
      </c>
      <c r="F9" s="8">
        <f>LOOKUP('[1]Munka4'!Q11,'[1]Munka4'!Q11)</f>
        <v>6</v>
      </c>
      <c r="G9" s="51">
        <f>LOOKUP('[1]Munka4'!R11,'[1]Munka4'!R11)</f>
        <v>80</v>
      </c>
      <c r="H9" s="9">
        <v>2</v>
      </c>
      <c r="I9" s="10">
        <v>1</v>
      </c>
      <c r="J9" s="10">
        <v>3</v>
      </c>
      <c r="K9" s="10">
        <v>3</v>
      </c>
      <c r="L9" s="10">
        <v>2</v>
      </c>
      <c r="M9" s="10">
        <v>3</v>
      </c>
      <c r="N9" s="10">
        <v>1</v>
      </c>
      <c r="O9" s="10">
        <v>2</v>
      </c>
      <c r="P9" s="10"/>
      <c r="Q9" s="10">
        <v>2</v>
      </c>
      <c r="R9" s="11">
        <v>2</v>
      </c>
      <c r="S9" s="14">
        <f>COUNT(H9:R9)*3-1</f>
        <v>29</v>
      </c>
      <c r="T9" s="8">
        <f t="shared" si="0"/>
        <v>21</v>
      </c>
      <c r="U9" s="8">
        <f t="shared" si="1"/>
        <v>8</v>
      </c>
      <c r="V9" s="54">
        <f t="shared" si="2"/>
        <v>72.41379310344827</v>
      </c>
      <c r="W9" s="14">
        <f t="shared" si="3"/>
        <v>59</v>
      </c>
      <c r="X9" s="8">
        <f t="shared" si="4"/>
        <v>45</v>
      </c>
      <c r="Y9" s="8">
        <f t="shared" si="5"/>
        <v>14</v>
      </c>
      <c r="Z9" s="12">
        <f t="shared" si="6"/>
        <v>76.27118644067797</v>
      </c>
    </row>
    <row r="10" spans="1:26" s="1" customFormat="1" ht="15">
      <c r="A10" s="63">
        <v>7</v>
      </c>
      <c r="B10" s="59" t="s">
        <v>39</v>
      </c>
      <c r="C10" s="7" t="s">
        <v>37</v>
      </c>
      <c r="D10" s="14">
        <f>LOOKUP('[1]Munka4'!O55,'[1]Munka4'!O55)</f>
        <v>32</v>
      </c>
      <c r="E10" s="8">
        <f>LOOKUP('[1]Munka4'!P55,'[1]Munka4'!P55)</f>
        <v>24</v>
      </c>
      <c r="F10" s="8">
        <f>LOOKUP('[1]Munka4'!Q55,'[1]Munka4'!Q55)</f>
        <v>8</v>
      </c>
      <c r="G10" s="51">
        <f>LOOKUP('[1]Munka4'!R55,'[1]Munka4'!R55)</f>
        <v>75</v>
      </c>
      <c r="H10" s="9">
        <v>3</v>
      </c>
      <c r="I10" s="10">
        <v>2</v>
      </c>
      <c r="J10" s="10">
        <v>3</v>
      </c>
      <c r="K10" s="10">
        <v>2</v>
      </c>
      <c r="L10" s="10"/>
      <c r="M10" s="10">
        <v>3</v>
      </c>
      <c r="N10" s="10">
        <v>2</v>
      </c>
      <c r="O10" s="10">
        <v>2</v>
      </c>
      <c r="P10" s="10">
        <v>3</v>
      </c>
      <c r="Q10" s="10">
        <v>2</v>
      </c>
      <c r="R10" s="11">
        <v>1</v>
      </c>
      <c r="S10" s="14">
        <f>COUNT(H10:R10)*3</f>
        <v>30</v>
      </c>
      <c r="T10" s="8">
        <f t="shared" si="0"/>
        <v>23</v>
      </c>
      <c r="U10" s="8">
        <f t="shared" si="1"/>
        <v>7</v>
      </c>
      <c r="V10" s="54">
        <f t="shared" si="2"/>
        <v>76.66666666666667</v>
      </c>
      <c r="W10" s="14">
        <f t="shared" si="3"/>
        <v>62</v>
      </c>
      <c r="X10" s="8">
        <f t="shared" si="4"/>
        <v>47</v>
      </c>
      <c r="Y10" s="8">
        <f t="shared" si="5"/>
        <v>15</v>
      </c>
      <c r="Z10" s="12">
        <f t="shared" si="6"/>
        <v>75.80645161290323</v>
      </c>
    </row>
    <row r="11" spans="1:26" s="1" customFormat="1" ht="15">
      <c r="A11" s="63">
        <v>8</v>
      </c>
      <c r="B11" s="60" t="s">
        <v>51</v>
      </c>
      <c r="C11" s="7" t="s">
        <v>50</v>
      </c>
      <c r="D11" s="14">
        <f>LOOKUP('[1]Munka4'!O73,'[1]Munka4'!O73)</f>
        <v>33</v>
      </c>
      <c r="E11" s="8">
        <f>LOOKUP('[1]Munka4'!P73,'[1]Munka4'!P73)</f>
        <v>23</v>
      </c>
      <c r="F11" s="8">
        <f>LOOKUP('[1]Munka4'!Q73,'[1]Munka4'!Q73)</f>
        <v>10</v>
      </c>
      <c r="G11" s="51">
        <f>LOOKUP('[1]Munka4'!R73,'[1]Munka4'!R73)</f>
        <v>69.6969696969697</v>
      </c>
      <c r="H11" s="9">
        <v>0</v>
      </c>
      <c r="I11" s="10">
        <v>2</v>
      </c>
      <c r="J11" s="10">
        <v>3</v>
      </c>
      <c r="K11" s="10">
        <v>3</v>
      </c>
      <c r="L11" s="10">
        <v>2</v>
      </c>
      <c r="M11" s="10">
        <v>2</v>
      </c>
      <c r="N11" s="10">
        <v>2</v>
      </c>
      <c r="O11" s="10">
        <v>3</v>
      </c>
      <c r="P11" s="10">
        <v>3</v>
      </c>
      <c r="Q11" s="10">
        <v>3</v>
      </c>
      <c r="R11" s="11">
        <v>3</v>
      </c>
      <c r="S11" s="14">
        <f>COUNT(H11:R11)*3</f>
        <v>33</v>
      </c>
      <c r="T11" s="8">
        <f t="shared" si="0"/>
        <v>26</v>
      </c>
      <c r="U11" s="8">
        <f t="shared" si="1"/>
        <v>7</v>
      </c>
      <c r="V11" s="54">
        <f t="shared" si="2"/>
        <v>78.78787878787878</v>
      </c>
      <c r="W11" s="14">
        <f t="shared" si="3"/>
        <v>66</v>
      </c>
      <c r="X11" s="8">
        <f t="shared" si="4"/>
        <v>49</v>
      </c>
      <c r="Y11" s="8">
        <f t="shared" si="5"/>
        <v>17</v>
      </c>
      <c r="Z11" s="12">
        <f t="shared" si="6"/>
        <v>74.24242424242425</v>
      </c>
    </row>
    <row r="12" spans="1:26" s="1" customFormat="1" ht="15">
      <c r="A12" s="63">
        <v>9</v>
      </c>
      <c r="B12" s="59" t="s">
        <v>36</v>
      </c>
      <c r="C12" s="7" t="s">
        <v>33</v>
      </c>
      <c r="D12" s="14">
        <f>LOOKUP('[1]Munka4'!O48,'[1]Munka4'!O48)</f>
        <v>27</v>
      </c>
      <c r="E12" s="8">
        <f>LOOKUP('[1]Munka4'!P48,'[1]Munka4'!P48)</f>
        <v>21</v>
      </c>
      <c r="F12" s="8">
        <f>LOOKUP('[1]Munka4'!Q48,'[1]Munka4'!Q48)</f>
        <v>6</v>
      </c>
      <c r="G12" s="51">
        <f>LOOKUP('[1]Munka4'!R48,'[1]Munka4'!R48)</f>
        <v>77.77777777777779</v>
      </c>
      <c r="H12" s="9">
        <v>1</v>
      </c>
      <c r="I12" s="10">
        <v>3</v>
      </c>
      <c r="J12" s="10">
        <v>2</v>
      </c>
      <c r="K12" s="10">
        <v>2</v>
      </c>
      <c r="L12" s="10">
        <v>3</v>
      </c>
      <c r="M12" s="10">
        <v>0</v>
      </c>
      <c r="N12" s="10">
        <v>1</v>
      </c>
      <c r="O12" s="10">
        <v>3</v>
      </c>
      <c r="P12" s="10">
        <v>2</v>
      </c>
      <c r="Q12" s="10">
        <v>2</v>
      </c>
      <c r="R12" s="11">
        <v>3</v>
      </c>
      <c r="S12" s="14">
        <f>COUNT(H12:R12)*3</f>
        <v>33</v>
      </c>
      <c r="T12" s="8">
        <f t="shared" si="0"/>
        <v>22</v>
      </c>
      <c r="U12" s="8">
        <f t="shared" si="1"/>
        <v>11</v>
      </c>
      <c r="V12" s="54">
        <f t="shared" si="2"/>
        <v>66.66666666666666</v>
      </c>
      <c r="W12" s="14">
        <f t="shared" si="3"/>
        <v>60</v>
      </c>
      <c r="X12" s="8">
        <f t="shared" si="4"/>
        <v>43</v>
      </c>
      <c r="Y12" s="8">
        <f t="shared" si="5"/>
        <v>17</v>
      </c>
      <c r="Z12" s="12">
        <f t="shared" si="6"/>
        <v>71.66666666666667</v>
      </c>
    </row>
    <row r="13" spans="1:26" s="1" customFormat="1" ht="15">
      <c r="A13" s="63">
        <v>10</v>
      </c>
      <c r="B13" s="6" t="s">
        <v>18</v>
      </c>
      <c r="C13" s="7" t="s">
        <v>17</v>
      </c>
      <c r="D13" s="14">
        <f>LOOKUP('[1]Munka4'!O14,'[1]Munka4'!O14)</f>
        <v>29</v>
      </c>
      <c r="E13" s="8">
        <f>LOOKUP('[1]Munka4'!P14,'[1]Munka4'!P14)</f>
        <v>21</v>
      </c>
      <c r="F13" s="8">
        <f>LOOKUP('[1]Munka4'!Q14,'[1]Munka4'!Q14)</f>
        <v>8</v>
      </c>
      <c r="G13" s="51">
        <f>LOOKUP('[1]Munka4'!R14,'[1]Munka4'!R14)</f>
        <v>72.41379310344827</v>
      </c>
      <c r="H13" s="9">
        <v>3</v>
      </c>
      <c r="I13" s="10">
        <v>0</v>
      </c>
      <c r="J13" s="10">
        <v>2</v>
      </c>
      <c r="K13" s="10">
        <v>2</v>
      </c>
      <c r="L13" s="10">
        <v>2</v>
      </c>
      <c r="M13" s="10">
        <v>1</v>
      </c>
      <c r="N13" s="10">
        <v>2</v>
      </c>
      <c r="O13" s="10">
        <v>1</v>
      </c>
      <c r="P13" s="10">
        <v>3</v>
      </c>
      <c r="Q13" s="10">
        <v>2</v>
      </c>
      <c r="R13" s="11">
        <v>3</v>
      </c>
      <c r="S13" s="14">
        <f>COUNT(H13:R13)*3-1</f>
        <v>32</v>
      </c>
      <c r="T13" s="8">
        <f t="shared" si="0"/>
        <v>21</v>
      </c>
      <c r="U13" s="8">
        <f t="shared" si="1"/>
        <v>11</v>
      </c>
      <c r="V13" s="54">
        <f t="shared" si="2"/>
        <v>65.625</v>
      </c>
      <c r="W13" s="14">
        <f t="shared" si="3"/>
        <v>61</v>
      </c>
      <c r="X13" s="8">
        <f t="shared" si="4"/>
        <v>42</v>
      </c>
      <c r="Y13" s="8">
        <f t="shared" si="5"/>
        <v>19</v>
      </c>
      <c r="Z13" s="12">
        <f t="shared" si="6"/>
        <v>68.85245901639344</v>
      </c>
    </row>
    <row r="14" spans="1:27" s="1" customFormat="1" ht="15">
      <c r="A14" s="63">
        <v>11</v>
      </c>
      <c r="B14" s="65" t="s">
        <v>57</v>
      </c>
      <c r="C14" s="19" t="s">
        <v>58</v>
      </c>
      <c r="D14" s="27">
        <f>LOOKUP('[1]Munka4'!O86,'[1]Munka4'!O86)</f>
        <v>30</v>
      </c>
      <c r="E14" s="23">
        <f>LOOKUP('[1]Munka4'!P86,'[1]Munka4'!P86)</f>
        <v>21</v>
      </c>
      <c r="F14" s="23">
        <f>LOOKUP('[1]Munka4'!Q86,'[1]Munka4'!Q86)</f>
        <v>9</v>
      </c>
      <c r="G14" s="56">
        <f>LOOKUP('[1]Munka4'!R86,'[1]Munka4'!R86)</f>
        <v>70</v>
      </c>
      <c r="H14" s="66">
        <v>3</v>
      </c>
      <c r="I14" s="67">
        <v>1</v>
      </c>
      <c r="J14" s="67">
        <v>2</v>
      </c>
      <c r="K14" s="67">
        <v>3</v>
      </c>
      <c r="L14" s="67"/>
      <c r="M14" s="67">
        <v>1</v>
      </c>
      <c r="N14" s="67"/>
      <c r="O14" s="67"/>
      <c r="P14" s="67">
        <v>1</v>
      </c>
      <c r="Q14" s="67">
        <v>2</v>
      </c>
      <c r="R14" s="68">
        <v>2</v>
      </c>
      <c r="S14" s="27">
        <f aca="true" t="shared" si="7" ref="S14:S24">COUNT(H14:R14)*3</f>
        <v>24</v>
      </c>
      <c r="T14" s="23">
        <f t="shared" si="0"/>
        <v>15</v>
      </c>
      <c r="U14" s="23">
        <f t="shared" si="1"/>
        <v>9</v>
      </c>
      <c r="V14" s="57">
        <f t="shared" si="2"/>
        <v>62.5</v>
      </c>
      <c r="W14" s="27">
        <f t="shared" si="3"/>
        <v>54</v>
      </c>
      <c r="X14" s="23">
        <f t="shared" si="4"/>
        <v>36</v>
      </c>
      <c r="Y14" s="23">
        <f t="shared" si="5"/>
        <v>18</v>
      </c>
      <c r="Z14" s="28">
        <f t="shared" si="6"/>
        <v>66.66666666666666</v>
      </c>
      <c r="AA14"/>
    </row>
    <row r="15" spans="1:26" ht="15">
      <c r="A15" s="63">
        <v>12</v>
      </c>
      <c r="B15" s="60" t="s">
        <v>49</v>
      </c>
      <c r="C15" s="7" t="s">
        <v>50</v>
      </c>
      <c r="D15" s="14">
        <f>LOOKUP('[1]Munka4'!O72,'[1]Munka4'!O72)</f>
        <v>33</v>
      </c>
      <c r="E15" s="8">
        <f>LOOKUP('[1]Munka4'!P72,'[1]Munka4'!P72)</f>
        <v>19</v>
      </c>
      <c r="F15" s="8">
        <f>LOOKUP('[1]Munka4'!Q72,'[1]Munka4'!Q72)</f>
        <v>14</v>
      </c>
      <c r="G15" s="51">
        <f>LOOKUP('[1]Munka4'!R72,'[1]Munka4'!R72)</f>
        <v>57.57575757575758</v>
      </c>
      <c r="H15" s="9">
        <v>1</v>
      </c>
      <c r="I15" s="10">
        <v>3</v>
      </c>
      <c r="J15" s="10">
        <v>3</v>
      </c>
      <c r="K15" s="10">
        <v>3</v>
      </c>
      <c r="L15" s="10">
        <v>2</v>
      </c>
      <c r="M15" s="10">
        <v>3</v>
      </c>
      <c r="N15" s="10">
        <v>1</v>
      </c>
      <c r="O15" s="10">
        <v>3</v>
      </c>
      <c r="P15" s="10">
        <v>2</v>
      </c>
      <c r="Q15" s="10">
        <v>2</v>
      </c>
      <c r="R15" s="11">
        <v>1</v>
      </c>
      <c r="S15" s="14">
        <f t="shared" si="7"/>
        <v>33</v>
      </c>
      <c r="T15" s="8">
        <f t="shared" si="0"/>
        <v>24</v>
      </c>
      <c r="U15" s="8">
        <f t="shared" si="1"/>
        <v>9</v>
      </c>
      <c r="V15" s="54">
        <f t="shared" si="2"/>
        <v>72.72727272727273</v>
      </c>
      <c r="W15" s="14">
        <f t="shared" si="3"/>
        <v>66</v>
      </c>
      <c r="X15" s="8">
        <f t="shared" si="4"/>
        <v>43</v>
      </c>
      <c r="Y15" s="8">
        <f t="shared" si="5"/>
        <v>23</v>
      </c>
      <c r="Z15" s="12">
        <f t="shared" si="6"/>
        <v>65.15151515151516</v>
      </c>
    </row>
    <row r="16" spans="1:26" ht="15">
      <c r="A16" s="63">
        <v>13</v>
      </c>
      <c r="B16" s="59" t="s">
        <v>29</v>
      </c>
      <c r="C16" s="7" t="s">
        <v>30</v>
      </c>
      <c r="D16" s="14">
        <f>LOOKUP('[1]Munka4'!O35,'[1]Munka4'!O35)</f>
        <v>33</v>
      </c>
      <c r="E16" s="8">
        <f>LOOKUP('[1]Munka4'!P35,'[1]Munka4'!P35)</f>
        <v>21</v>
      </c>
      <c r="F16" s="8">
        <f>LOOKUP('[1]Munka4'!Q35,'[1]Munka4'!Q35)</f>
        <v>12</v>
      </c>
      <c r="G16" s="51">
        <f>LOOKUP('[1]Munka4'!R35,'[1]Munka4'!R35)</f>
        <v>63.63636363636363</v>
      </c>
      <c r="H16" s="9">
        <v>2</v>
      </c>
      <c r="I16" s="10">
        <v>1</v>
      </c>
      <c r="J16" s="10"/>
      <c r="K16" s="10">
        <v>3</v>
      </c>
      <c r="L16" s="10">
        <v>3</v>
      </c>
      <c r="M16" s="10">
        <v>2</v>
      </c>
      <c r="N16" s="10">
        <v>2</v>
      </c>
      <c r="O16" s="10">
        <v>3</v>
      </c>
      <c r="P16" s="10">
        <v>0</v>
      </c>
      <c r="Q16" s="10">
        <v>1</v>
      </c>
      <c r="R16" s="11">
        <v>3</v>
      </c>
      <c r="S16" s="14">
        <f t="shared" si="7"/>
        <v>30</v>
      </c>
      <c r="T16" s="8">
        <f t="shared" si="0"/>
        <v>20</v>
      </c>
      <c r="U16" s="8">
        <f t="shared" si="1"/>
        <v>10</v>
      </c>
      <c r="V16" s="54">
        <f t="shared" si="2"/>
        <v>66.66666666666666</v>
      </c>
      <c r="W16" s="14">
        <f t="shared" si="3"/>
        <v>63</v>
      </c>
      <c r="X16" s="8">
        <f t="shared" si="4"/>
        <v>41</v>
      </c>
      <c r="Y16" s="8">
        <f t="shared" si="5"/>
        <v>22</v>
      </c>
      <c r="Z16" s="12">
        <f t="shared" si="6"/>
        <v>65.07936507936508</v>
      </c>
    </row>
    <row r="17" spans="1:26" ht="15">
      <c r="A17" s="63">
        <v>14</v>
      </c>
      <c r="B17" s="59" t="s">
        <v>14</v>
      </c>
      <c r="C17" s="7" t="s">
        <v>13</v>
      </c>
      <c r="D17" s="14">
        <f>LOOKUP('[1]Munka4'!O7,'[1]Munka4'!O7)</f>
        <v>27</v>
      </c>
      <c r="E17" s="8">
        <f>LOOKUP('[1]Munka4'!P7,'[1]Munka4'!P7)</f>
        <v>18</v>
      </c>
      <c r="F17" s="8">
        <f>LOOKUP('[1]Munka4'!Q7,'[1]Munka4'!Q7)</f>
        <v>9</v>
      </c>
      <c r="G17" s="51">
        <f>LOOKUP('[1]Munka4'!R7,'[1]Munka4'!R7)</f>
        <v>66.66666666666666</v>
      </c>
      <c r="H17" s="9">
        <v>2</v>
      </c>
      <c r="I17" s="10">
        <v>1</v>
      </c>
      <c r="J17" s="10">
        <v>2</v>
      </c>
      <c r="K17" s="10">
        <v>1</v>
      </c>
      <c r="L17" s="10">
        <v>2</v>
      </c>
      <c r="M17" s="10">
        <v>3</v>
      </c>
      <c r="N17" s="10">
        <v>3</v>
      </c>
      <c r="O17" s="10">
        <v>2</v>
      </c>
      <c r="P17" s="10">
        <v>1</v>
      </c>
      <c r="Q17" s="10">
        <v>2</v>
      </c>
      <c r="R17" s="11">
        <v>2</v>
      </c>
      <c r="S17" s="14">
        <f t="shared" si="7"/>
        <v>33</v>
      </c>
      <c r="T17" s="8">
        <f t="shared" si="0"/>
        <v>21</v>
      </c>
      <c r="U17" s="8">
        <f t="shared" si="1"/>
        <v>12</v>
      </c>
      <c r="V17" s="54">
        <f t="shared" si="2"/>
        <v>63.63636363636363</v>
      </c>
      <c r="W17" s="14">
        <f t="shared" si="3"/>
        <v>60</v>
      </c>
      <c r="X17" s="8">
        <f t="shared" si="4"/>
        <v>39</v>
      </c>
      <c r="Y17" s="8">
        <f t="shared" si="5"/>
        <v>21</v>
      </c>
      <c r="Z17" s="12">
        <f t="shared" si="6"/>
        <v>65</v>
      </c>
    </row>
    <row r="18" spans="1:26" ht="15">
      <c r="A18" s="63">
        <v>15</v>
      </c>
      <c r="B18" s="59" t="s">
        <v>28</v>
      </c>
      <c r="C18" s="7" t="s">
        <v>25</v>
      </c>
      <c r="D18" s="14">
        <f>LOOKUP('[1]Munka4'!O29,'[1]Munka4'!O29)</f>
        <v>33</v>
      </c>
      <c r="E18" s="8">
        <f>LOOKUP('[1]Munka4'!P29,'[1]Munka4'!P29)</f>
        <v>20</v>
      </c>
      <c r="F18" s="8">
        <f>LOOKUP('[1]Munka4'!Q29,'[1]Munka4'!Q29)</f>
        <v>13</v>
      </c>
      <c r="G18" s="51">
        <f>LOOKUP('[1]Munka4'!R29,'[1]Munka4'!R29)</f>
        <v>60.60606060606061</v>
      </c>
      <c r="H18" s="9">
        <v>3</v>
      </c>
      <c r="I18" s="10">
        <v>2</v>
      </c>
      <c r="J18" s="10">
        <v>2</v>
      </c>
      <c r="K18" s="10">
        <v>1</v>
      </c>
      <c r="L18" s="10">
        <v>2</v>
      </c>
      <c r="M18" s="10">
        <v>2</v>
      </c>
      <c r="N18" s="10">
        <v>2</v>
      </c>
      <c r="O18" s="10">
        <v>0</v>
      </c>
      <c r="P18" s="10">
        <v>2</v>
      </c>
      <c r="Q18" s="10">
        <v>3</v>
      </c>
      <c r="R18" s="11">
        <v>0</v>
      </c>
      <c r="S18" s="14">
        <f t="shared" si="7"/>
        <v>33</v>
      </c>
      <c r="T18" s="8">
        <f t="shared" si="0"/>
        <v>19</v>
      </c>
      <c r="U18" s="8">
        <f t="shared" si="1"/>
        <v>14</v>
      </c>
      <c r="V18" s="54">
        <f t="shared" si="2"/>
        <v>57.57575757575758</v>
      </c>
      <c r="W18" s="14">
        <f t="shared" si="3"/>
        <v>66</v>
      </c>
      <c r="X18" s="8">
        <f t="shared" si="4"/>
        <v>39</v>
      </c>
      <c r="Y18" s="8">
        <f t="shared" si="5"/>
        <v>27</v>
      </c>
      <c r="Z18" s="12">
        <f t="shared" si="6"/>
        <v>59.09090909090909</v>
      </c>
    </row>
    <row r="19" spans="1:26" ht="15">
      <c r="A19" s="63">
        <v>16</v>
      </c>
      <c r="B19" s="59" t="s">
        <v>15</v>
      </c>
      <c r="C19" s="7" t="s">
        <v>13</v>
      </c>
      <c r="D19" s="14">
        <f>LOOKUP('[1]Munka4'!O8,'[1]Munka4'!O8)</f>
        <v>33</v>
      </c>
      <c r="E19" s="8">
        <f>LOOKUP('[1]Munka4'!P8,'[1]Munka4'!P8)</f>
        <v>18</v>
      </c>
      <c r="F19" s="8">
        <f>LOOKUP('[1]Munka4'!Q8,'[1]Munka4'!Q8)</f>
        <v>15</v>
      </c>
      <c r="G19" s="51">
        <f>LOOKUP('[1]Munka4'!R8,'[1]Munka4'!R8)</f>
        <v>54.54545454545454</v>
      </c>
      <c r="H19" s="9">
        <v>2</v>
      </c>
      <c r="I19" s="10">
        <v>1</v>
      </c>
      <c r="J19" s="10">
        <v>1</v>
      </c>
      <c r="K19" s="10">
        <v>0</v>
      </c>
      <c r="L19" s="10">
        <v>3</v>
      </c>
      <c r="M19" s="10">
        <v>3</v>
      </c>
      <c r="N19" s="10">
        <v>3</v>
      </c>
      <c r="O19" s="10">
        <v>2</v>
      </c>
      <c r="P19" s="10">
        <v>1</v>
      </c>
      <c r="Q19" s="10">
        <v>1</v>
      </c>
      <c r="R19" s="11">
        <v>2</v>
      </c>
      <c r="S19" s="14">
        <f t="shared" si="7"/>
        <v>33</v>
      </c>
      <c r="T19" s="8">
        <f t="shared" si="0"/>
        <v>19</v>
      </c>
      <c r="U19" s="8">
        <f t="shared" si="1"/>
        <v>14</v>
      </c>
      <c r="V19" s="54">
        <f t="shared" si="2"/>
        <v>57.57575757575758</v>
      </c>
      <c r="W19" s="14">
        <f t="shared" si="3"/>
        <v>66</v>
      </c>
      <c r="X19" s="8">
        <f t="shared" si="4"/>
        <v>37</v>
      </c>
      <c r="Y19" s="8">
        <f t="shared" si="5"/>
        <v>29</v>
      </c>
      <c r="Z19" s="12">
        <f t="shared" si="6"/>
        <v>56.060606060606055</v>
      </c>
    </row>
    <row r="20" spans="1:26" ht="15">
      <c r="A20" s="63">
        <v>17</v>
      </c>
      <c r="B20" s="60" t="s">
        <v>55</v>
      </c>
      <c r="C20" s="7" t="s">
        <v>53</v>
      </c>
      <c r="D20" s="14">
        <f>LOOKUP('[1]Munka4'!O83,'[1]Munka4'!O83)</f>
        <v>18</v>
      </c>
      <c r="E20" s="8">
        <f>LOOKUP('[1]Munka4'!P83,'[1]Munka4'!P83)</f>
        <v>11</v>
      </c>
      <c r="F20" s="8">
        <f>LOOKUP('[1]Munka4'!Q83,'[1]Munka4'!Q83)</f>
        <v>7</v>
      </c>
      <c r="G20" s="51">
        <f>LOOKUP('[1]Munka4'!R83,'[1]Munka4'!R83)</f>
        <v>61.111111111111114</v>
      </c>
      <c r="H20" s="9"/>
      <c r="I20" s="10"/>
      <c r="J20" s="10"/>
      <c r="K20" s="10">
        <v>2</v>
      </c>
      <c r="L20" s="10">
        <v>2</v>
      </c>
      <c r="M20" s="10"/>
      <c r="N20" s="10">
        <v>0</v>
      </c>
      <c r="O20" s="10">
        <v>1</v>
      </c>
      <c r="P20" s="10">
        <v>2</v>
      </c>
      <c r="Q20" s="10"/>
      <c r="R20" s="11">
        <v>2</v>
      </c>
      <c r="S20" s="14">
        <f t="shared" si="7"/>
        <v>18</v>
      </c>
      <c r="T20" s="8">
        <f t="shared" si="0"/>
        <v>9</v>
      </c>
      <c r="U20" s="8">
        <f t="shared" si="1"/>
        <v>9</v>
      </c>
      <c r="V20" s="54">
        <f t="shared" si="2"/>
        <v>50</v>
      </c>
      <c r="W20" s="14">
        <f t="shared" si="3"/>
        <v>36</v>
      </c>
      <c r="X20" s="8">
        <f t="shared" si="4"/>
        <v>20</v>
      </c>
      <c r="Y20" s="8">
        <f t="shared" si="5"/>
        <v>16</v>
      </c>
      <c r="Z20" s="12">
        <f t="shared" si="6"/>
        <v>55.55555555555556</v>
      </c>
    </row>
    <row r="21" spans="1:26" ht="15">
      <c r="A21" s="63">
        <v>18</v>
      </c>
      <c r="B21" s="59" t="s">
        <v>34</v>
      </c>
      <c r="C21" s="7" t="s">
        <v>33</v>
      </c>
      <c r="D21" s="14">
        <f>LOOKUP('[1]Munka4'!O45,'[1]Munka4'!O45)</f>
        <v>30</v>
      </c>
      <c r="E21" s="8">
        <f>LOOKUP('[1]Munka4'!P45,'[1]Munka4'!P45)</f>
        <v>16</v>
      </c>
      <c r="F21" s="8">
        <f>LOOKUP('[1]Munka4'!Q45,'[1]Munka4'!Q45)</f>
        <v>14</v>
      </c>
      <c r="G21" s="51">
        <f>LOOKUP('[1]Munka4'!R45,'[1]Munka4'!R45)</f>
        <v>53.333333333333336</v>
      </c>
      <c r="H21" s="9">
        <v>0</v>
      </c>
      <c r="I21" s="10">
        <v>3</v>
      </c>
      <c r="J21" s="10">
        <v>1</v>
      </c>
      <c r="K21" s="10">
        <v>3</v>
      </c>
      <c r="L21" s="10">
        <v>2</v>
      </c>
      <c r="M21" s="10">
        <v>0</v>
      </c>
      <c r="N21" s="10">
        <v>2</v>
      </c>
      <c r="O21" s="10">
        <v>1</v>
      </c>
      <c r="P21" s="10">
        <v>1</v>
      </c>
      <c r="Q21" s="10">
        <v>2</v>
      </c>
      <c r="R21" s="11">
        <v>3</v>
      </c>
      <c r="S21" s="14">
        <f t="shared" si="7"/>
        <v>33</v>
      </c>
      <c r="T21" s="8">
        <f t="shared" si="0"/>
        <v>18</v>
      </c>
      <c r="U21" s="8">
        <f t="shared" si="1"/>
        <v>15</v>
      </c>
      <c r="V21" s="54">
        <f t="shared" si="2"/>
        <v>54.54545454545454</v>
      </c>
      <c r="W21" s="14">
        <f t="shared" si="3"/>
        <v>63</v>
      </c>
      <c r="X21" s="8">
        <f t="shared" si="4"/>
        <v>34</v>
      </c>
      <c r="Y21" s="8">
        <f t="shared" si="5"/>
        <v>29</v>
      </c>
      <c r="Z21" s="12">
        <f t="shared" si="6"/>
        <v>53.96825396825397</v>
      </c>
    </row>
    <row r="22" spans="1:26" ht="15">
      <c r="A22" s="63">
        <v>19</v>
      </c>
      <c r="B22" s="59" t="s">
        <v>27</v>
      </c>
      <c r="C22" s="7" t="s">
        <v>25</v>
      </c>
      <c r="D22" s="14">
        <f>LOOKUP('[1]Munka4'!O28,'[1]Munka4'!O28)</f>
        <v>21</v>
      </c>
      <c r="E22" s="8">
        <f>LOOKUP('[1]Munka4'!P28,'[1]Munka4'!P28)</f>
        <v>11</v>
      </c>
      <c r="F22" s="8">
        <f>LOOKUP('[1]Munka4'!Q28,'[1]Munka4'!Q28)</f>
        <v>10</v>
      </c>
      <c r="G22" s="51">
        <f>LOOKUP('[1]Munka4'!R28,'[1]Munka4'!R28)</f>
        <v>52.38095238095239</v>
      </c>
      <c r="H22" s="9">
        <v>3</v>
      </c>
      <c r="I22" s="10">
        <v>2</v>
      </c>
      <c r="J22" s="10"/>
      <c r="K22" s="10"/>
      <c r="L22" s="10">
        <v>1</v>
      </c>
      <c r="M22" s="10"/>
      <c r="N22" s="10">
        <v>1</v>
      </c>
      <c r="O22" s="10">
        <v>1</v>
      </c>
      <c r="P22" s="10"/>
      <c r="Q22" s="10">
        <v>1</v>
      </c>
      <c r="R22" s="11"/>
      <c r="S22" s="14">
        <f t="shared" si="7"/>
        <v>18</v>
      </c>
      <c r="T22" s="8">
        <f t="shared" si="0"/>
        <v>9</v>
      </c>
      <c r="U22" s="8">
        <f t="shared" si="1"/>
        <v>9</v>
      </c>
      <c r="V22" s="54">
        <f t="shared" si="2"/>
        <v>50</v>
      </c>
      <c r="W22" s="14">
        <f t="shared" si="3"/>
        <v>39</v>
      </c>
      <c r="X22" s="8">
        <f t="shared" si="4"/>
        <v>20</v>
      </c>
      <c r="Y22" s="8">
        <f t="shared" si="5"/>
        <v>19</v>
      </c>
      <c r="Z22" s="12">
        <f t="shared" si="6"/>
        <v>51.28205128205128</v>
      </c>
    </row>
    <row r="23" spans="1:26" ht="15">
      <c r="A23" s="63">
        <v>20</v>
      </c>
      <c r="B23" s="59" t="s">
        <v>35</v>
      </c>
      <c r="C23" s="7" t="s">
        <v>33</v>
      </c>
      <c r="D23" s="14">
        <f>LOOKUP('[1]Munka4'!O46,'[1]Munka4'!O46)</f>
        <v>28</v>
      </c>
      <c r="E23" s="8">
        <f>LOOKUP('[1]Munka4'!P46,'[1]Munka4'!P46)</f>
        <v>15</v>
      </c>
      <c r="F23" s="8">
        <f>LOOKUP('[1]Munka4'!Q46,'[1]Munka4'!Q46)</f>
        <v>13</v>
      </c>
      <c r="G23" s="51">
        <f>LOOKUP('[1]Munka4'!R46,'[1]Munka4'!R46)</f>
        <v>53.57142857142857</v>
      </c>
      <c r="H23" s="9">
        <v>1</v>
      </c>
      <c r="I23" s="10">
        <v>3</v>
      </c>
      <c r="J23" s="10">
        <v>0</v>
      </c>
      <c r="K23" s="10">
        <v>2</v>
      </c>
      <c r="L23" s="10">
        <v>2</v>
      </c>
      <c r="M23" s="10">
        <v>1</v>
      </c>
      <c r="N23" s="10">
        <v>1</v>
      </c>
      <c r="O23" s="10">
        <v>1</v>
      </c>
      <c r="P23" s="10">
        <v>1</v>
      </c>
      <c r="Q23" s="10">
        <v>1</v>
      </c>
      <c r="R23" s="11">
        <v>3</v>
      </c>
      <c r="S23" s="14">
        <f t="shared" si="7"/>
        <v>33</v>
      </c>
      <c r="T23" s="8">
        <f t="shared" si="0"/>
        <v>16</v>
      </c>
      <c r="U23" s="8">
        <f t="shared" si="1"/>
        <v>17</v>
      </c>
      <c r="V23" s="54">
        <f t="shared" si="2"/>
        <v>48.484848484848484</v>
      </c>
      <c r="W23" s="14">
        <f t="shared" si="3"/>
        <v>61</v>
      </c>
      <c r="X23" s="8">
        <f t="shared" si="4"/>
        <v>31</v>
      </c>
      <c r="Y23" s="8">
        <f t="shared" si="5"/>
        <v>30</v>
      </c>
      <c r="Z23" s="12">
        <f t="shared" si="6"/>
        <v>50.81967213114754</v>
      </c>
    </row>
    <row r="24" spans="1:26" ht="15">
      <c r="A24" s="63">
        <v>21</v>
      </c>
      <c r="B24" s="59" t="s">
        <v>38</v>
      </c>
      <c r="C24" s="7" t="s">
        <v>37</v>
      </c>
      <c r="D24" s="14">
        <f>LOOKUP('[1]Munka4'!O53,'[1]Munka4'!O53)</f>
        <v>16</v>
      </c>
      <c r="E24" s="8">
        <f>LOOKUP('[1]Munka4'!P53,'[1]Munka4'!P53)</f>
        <v>8</v>
      </c>
      <c r="F24" s="8">
        <f>LOOKUP('[1]Munka4'!Q53,'[1]Munka4'!Q53)</f>
        <v>8</v>
      </c>
      <c r="G24" s="51">
        <f>LOOKUP('[1]Munka4'!R53,'[1]Munka4'!R53)</f>
        <v>50</v>
      </c>
      <c r="H24" s="9">
        <v>1</v>
      </c>
      <c r="I24" s="10"/>
      <c r="J24" s="10"/>
      <c r="K24" s="10">
        <v>0</v>
      </c>
      <c r="L24" s="10">
        <v>0</v>
      </c>
      <c r="M24" s="10">
        <v>3</v>
      </c>
      <c r="N24" s="10"/>
      <c r="O24" s="10">
        <v>2</v>
      </c>
      <c r="P24" s="10"/>
      <c r="Q24" s="10">
        <v>2</v>
      </c>
      <c r="R24" s="11">
        <v>1</v>
      </c>
      <c r="S24" s="14">
        <f t="shared" si="7"/>
        <v>21</v>
      </c>
      <c r="T24" s="8">
        <f t="shared" si="0"/>
        <v>9</v>
      </c>
      <c r="U24" s="8">
        <f t="shared" si="1"/>
        <v>12</v>
      </c>
      <c r="V24" s="54">
        <f t="shared" si="2"/>
        <v>42.857142857142854</v>
      </c>
      <c r="W24" s="14">
        <f t="shared" si="3"/>
        <v>37</v>
      </c>
      <c r="X24" s="8">
        <f t="shared" si="4"/>
        <v>17</v>
      </c>
      <c r="Y24" s="8">
        <f t="shared" si="5"/>
        <v>20</v>
      </c>
      <c r="Z24" s="12">
        <f t="shared" si="6"/>
        <v>45.94594594594595</v>
      </c>
    </row>
    <row r="25" spans="1:26" ht="15">
      <c r="A25" s="63">
        <v>22</v>
      </c>
      <c r="B25" s="60" t="s">
        <v>61</v>
      </c>
      <c r="C25" s="7" t="s">
        <v>53</v>
      </c>
      <c r="D25" s="14">
        <f>LOOKUP('[1]Munka4'!O80,'[1]Munka4'!O80)</f>
        <v>18</v>
      </c>
      <c r="E25" s="8">
        <f>LOOKUP('[1]Munka4'!P80,'[1]Munka4'!P80)</f>
        <v>10</v>
      </c>
      <c r="F25" s="8">
        <f>LOOKUP('[1]Munka4'!Q80,'[1]Munka4'!Q80)</f>
        <v>8</v>
      </c>
      <c r="G25" s="51">
        <f>LOOKUP('[1]Munka4'!R80,'[1]Munka4'!R80)</f>
        <v>55.55555555555556</v>
      </c>
      <c r="H25" s="9">
        <v>1</v>
      </c>
      <c r="I25" s="10">
        <v>1</v>
      </c>
      <c r="J25" s="10">
        <v>1</v>
      </c>
      <c r="K25" s="10">
        <v>0</v>
      </c>
      <c r="L25" s="10"/>
      <c r="M25" s="10">
        <v>1</v>
      </c>
      <c r="N25" s="10">
        <v>0</v>
      </c>
      <c r="O25" s="10">
        <v>0</v>
      </c>
      <c r="P25" s="10"/>
      <c r="Q25" s="10">
        <v>3</v>
      </c>
      <c r="R25" s="11">
        <v>3</v>
      </c>
      <c r="S25" s="14">
        <f>COUNT(H25:R25)*3-1</f>
        <v>26</v>
      </c>
      <c r="T25" s="8">
        <f t="shared" si="0"/>
        <v>10</v>
      </c>
      <c r="U25" s="8">
        <f t="shared" si="1"/>
        <v>16</v>
      </c>
      <c r="V25" s="54">
        <f t="shared" si="2"/>
        <v>38.46153846153847</v>
      </c>
      <c r="W25" s="14">
        <f t="shared" si="3"/>
        <v>44</v>
      </c>
      <c r="X25" s="8">
        <f t="shared" si="4"/>
        <v>20</v>
      </c>
      <c r="Y25" s="8">
        <f t="shared" si="5"/>
        <v>24</v>
      </c>
      <c r="Z25" s="12">
        <f t="shared" si="6"/>
        <v>45.45454545454545</v>
      </c>
    </row>
    <row r="26" spans="1:26" ht="15">
      <c r="A26" s="63">
        <v>23</v>
      </c>
      <c r="B26" s="60" t="s">
        <v>56</v>
      </c>
      <c r="C26" s="7" t="s">
        <v>53</v>
      </c>
      <c r="D26" s="14">
        <f>LOOKUP('[1]Munka4'!O84,'[1]Munka4'!O84)</f>
        <v>30</v>
      </c>
      <c r="E26" s="8">
        <f>LOOKUP('[1]Munka4'!P84,'[1]Munka4'!P84)</f>
        <v>13</v>
      </c>
      <c r="F26" s="8">
        <f>LOOKUP('[1]Munka4'!Q84,'[1]Munka4'!Q84)</f>
        <v>17</v>
      </c>
      <c r="G26" s="51">
        <f>LOOKUP('[1]Munka4'!R84,'[1]Munka4'!R84)</f>
        <v>43.333333333333336</v>
      </c>
      <c r="H26" s="9">
        <v>1</v>
      </c>
      <c r="I26" s="38">
        <v>3</v>
      </c>
      <c r="J26" s="38">
        <v>2</v>
      </c>
      <c r="K26" s="10">
        <v>0</v>
      </c>
      <c r="L26" s="10">
        <v>0</v>
      </c>
      <c r="M26" s="10">
        <v>1</v>
      </c>
      <c r="N26" s="10">
        <v>0</v>
      </c>
      <c r="O26" s="10"/>
      <c r="P26" s="10">
        <v>0</v>
      </c>
      <c r="Q26" s="10">
        <v>3</v>
      </c>
      <c r="R26" s="11">
        <v>2</v>
      </c>
      <c r="S26" s="14">
        <f>COUNT(H26:R26)*3-3</f>
        <v>27</v>
      </c>
      <c r="T26" s="8">
        <f t="shared" si="0"/>
        <v>12</v>
      </c>
      <c r="U26" s="8">
        <f t="shared" si="1"/>
        <v>15</v>
      </c>
      <c r="V26" s="54">
        <f t="shared" si="2"/>
        <v>44.44444444444444</v>
      </c>
      <c r="W26" s="14">
        <f t="shared" si="3"/>
        <v>57</v>
      </c>
      <c r="X26" s="8">
        <f t="shared" si="4"/>
        <v>25</v>
      </c>
      <c r="Y26" s="8">
        <f t="shared" si="5"/>
        <v>32</v>
      </c>
      <c r="Z26" s="12">
        <f t="shared" si="6"/>
        <v>43.859649122807014</v>
      </c>
    </row>
    <row r="27" spans="1:26" ht="15">
      <c r="A27" s="63">
        <v>24</v>
      </c>
      <c r="B27" s="60" t="s">
        <v>54</v>
      </c>
      <c r="C27" s="7" t="s">
        <v>53</v>
      </c>
      <c r="D27" s="14">
        <f>LOOKUP('[1]Munka4'!O81,'[1]Munka4'!O81)</f>
        <v>30</v>
      </c>
      <c r="E27" s="8">
        <f>LOOKUP('[1]Munka4'!P81,'[1]Munka4'!P81)</f>
        <v>13</v>
      </c>
      <c r="F27" s="8">
        <f>LOOKUP('[1]Munka4'!Q81,'[1]Munka4'!Q81)</f>
        <v>17</v>
      </c>
      <c r="G27" s="51">
        <f>LOOKUP('[1]Munka4'!R81,'[1]Munka4'!R81)</f>
        <v>43.333333333333336</v>
      </c>
      <c r="H27" s="9">
        <v>1</v>
      </c>
      <c r="I27" s="10">
        <v>1</v>
      </c>
      <c r="J27" s="10">
        <v>2</v>
      </c>
      <c r="K27" s="10"/>
      <c r="L27" s="10">
        <v>0</v>
      </c>
      <c r="M27" s="10">
        <v>1</v>
      </c>
      <c r="N27" s="10">
        <v>1</v>
      </c>
      <c r="O27" s="10">
        <v>1</v>
      </c>
      <c r="P27" s="10">
        <v>1</v>
      </c>
      <c r="Q27" s="10">
        <v>3</v>
      </c>
      <c r="R27" s="11">
        <v>1</v>
      </c>
      <c r="S27" s="14">
        <f>COUNT(H27:R27)*3-2</f>
        <v>28</v>
      </c>
      <c r="T27" s="8">
        <f t="shared" si="0"/>
        <v>12</v>
      </c>
      <c r="U27" s="8">
        <f t="shared" si="1"/>
        <v>16</v>
      </c>
      <c r="V27" s="54">
        <f t="shared" si="2"/>
        <v>42.857142857142854</v>
      </c>
      <c r="W27" s="14">
        <f t="shared" si="3"/>
        <v>58</v>
      </c>
      <c r="X27" s="8">
        <f t="shared" si="4"/>
        <v>25</v>
      </c>
      <c r="Y27" s="8">
        <f t="shared" si="5"/>
        <v>33</v>
      </c>
      <c r="Z27" s="12">
        <f t="shared" si="6"/>
        <v>43.103448275862064</v>
      </c>
    </row>
    <row r="28" spans="1:26" ht="15">
      <c r="A28" s="63">
        <v>25</v>
      </c>
      <c r="B28" s="59" t="s">
        <v>42</v>
      </c>
      <c r="C28" s="7" t="s">
        <v>41</v>
      </c>
      <c r="D28" s="14">
        <f>LOOKUP('[1]Munka4'!O61,'[1]Munka4'!O61)</f>
        <v>18</v>
      </c>
      <c r="E28" s="8">
        <f>LOOKUP('[1]Munka4'!P61,'[1]Munka4'!P61)</f>
        <v>8</v>
      </c>
      <c r="F28" s="8">
        <f>LOOKUP('[1]Munka4'!Q61,'[1]Munka4'!Q61)</f>
        <v>10</v>
      </c>
      <c r="G28" s="51">
        <f>LOOKUP('[1]Munka4'!R61,'[1]Munka4'!R61)</f>
        <v>44.44444444444444</v>
      </c>
      <c r="H28" s="9"/>
      <c r="I28" s="10"/>
      <c r="J28" s="10">
        <v>0</v>
      </c>
      <c r="K28" s="10"/>
      <c r="L28" s="10"/>
      <c r="M28" s="10">
        <v>1</v>
      </c>
      <c r="N28" s="10">
        <v>3</v>
      </c>
      <c r="O28" s="10">
        <v>1</v>
      </c>
      <c r="P28" s="10"/>
      <c r="Q28" s="10">
        <v>0</v>
      </c>
      <c r="R28" s="11"/>
      <c r="S28" s="14">
        <f>COUNT(H28:R28)*3</f>
        <v>15</v>
      </c>
      <c r="T28" s="8">
        <f t="shared" si="0"/>
        <v>5</v>
      </c>
      <c r="U28" s="8">
        <f t="shared" si="1"/>
        <v>10</v>
      </c>
      <c r="V28" s="54">
        <f t="shared" si="2"/>
        <v>33.33333333333333</v>
      </c>
      <c r="W28" s="14">
        <f t="shared" si="3"/>
        <v>33</v>
      </c>
      <c r="X28" s="8">
        <f t="shared" si="4"/>
        <v>13</v>
      </c>
      <c r="Y28" s="8">
        <f t="shared" si="5"/>
        <v>20</v>
      </c>
      <c r="Z28" s="12">
        <f t="shared" si="6"/>
        <v>39.39393939393939</v>
      </c>
    </row>
    <row r="29" spans="1:26" ht="15">
      <c r="A29" s="63">
        <v>26</v>
      </c>
      <c r="B29" s="59" t="s">
        <v>43</v>
      </c>
      <c r="C29" s="7" t="s">
        <v>41</v>
      </c>
      <c r="D29" s="14">
        <f>LOOKUP('[1]Munka4'!O62,'[1]Munka4'!O62)</f>
        <v>27</v>
      </c>
      <c r="E29" s="8">
        <f>LOOKUP('[1]Munka4'!P62,'[1]Munka4'!P62)</f>
        <v>8</v>
      </c>
      <c r="F29" s="8">
        <f>LOOKUP('[1]Munka4'!Q62,'[1]Munka4'!Q62)</f>
        <v>19</v>
      </c>
      <c r="G29" s="51">
        <f>LOOKUP('[1]Munka4'!R62,'[1]Munka4'!R62)</f>
        <v>29.629629629629626</v>
      </c>
      <c r="H29" s="9"/>
      <c r="I29" s="10">
        <v>2</v>
      </c>
      <c r="J29" s="10">
        <v>0</v>
      </c>
      <c r="K29" s="10"/>
      <c r="L29" s="10"/>
      <c r="M29" s="10">
        <v>2</v>
      </c>
      <c r="N29" s="10">
        <v>1</v>
      </c>
      <c r="O29" s="10"/>
      <c r="P29" s="10">
        <v>2</v>
      </c>
      <c r="Q29" s="10">
        <v>1</v>
      </c>
      <c r="R29" s="11"/>
      <c r="S29" s="14">
        <f>COUNT(H29:R29)*3</f>
        <v>18</v>
      </c>
      <c r="T29" s="8">
        <f t="shared" si="0"/>
        <v>8</v>
      </c>
      <c r="U29" s="8">
        <f t="shared" si="1"/>
        <v>10</v>
      </c>
      <c r="V29" s="54">
        <f t="shared" si="2"/>
        <v>44.44444444444444</v>
      </c>
      <c r="W29" s="14">
        <f t="shared" si="3"/>
        <v>45</v>
      </c>
      <c r="X29" s="8">
        <f t="shared" si="4"/>
        <v>16</v>
      </c>
      <c r="Y29" s="8">
        <f t="shared" si="5"/>
        <v>29</v>
      </c>
      <c r="Z29" s="12">
        <f t="shared" si="6"/>
        <v>35.55555555555556</v>
      </c>
    </row>
    <row r="30" spans="1:26" ht="15">
      <c r="A30" s="63">
        <v>27</v>
      </c>
      <c r="B30" s="59" t="s">
        <v>44</v>
      </c>
      <c r="C30" s="7" t="s">
        <v>41</v>
      </c>
      <c r="D30" s="14">
        <f>LOOKUP('[1]Munka4'!O63,'[1]Munka4'!O63)</f>
        <v>21</v>
      </c>
      <c r="E30" s="8">
        <f>LOOKUP('[1]Munka4'!P63,'[1]Munka4'!P63)</f>
        <v>5</v>
      </c>
      <c r="F30" s="8">
        <f>LOOKUP('[1]Munka4'!Q63,'[1]Munka4'!Q63)</f>
        <v>16</v>
      </c>
      <c r="G30" s="51">
        <f>LOOKUP('[1]Munka4'!R63,'[1]Munka4'!R63)</f>
        <v>23.809523809523807</v>
      </c>
      <c r="H30" s="9"/>
      <c r="I30" s="10"/>
      <c r="J30" s="10"/>
      <c r="K30" s="10">
        <v>0</v>
      </c>
      <c r="L30" s="10">
        <v>2</v>
      </c>
      <c r="M30" s="10">
        <v>1</v>
      </c>
      <c r="N30" s="10">
        <v>1</v>
      </c>
      <c r="O30" s="10"/>
      <c r="P30" s="10">
        <v>2</v>
      </c>
      <c r="Q30" s="10"/>
      <c r="R30" s="11">
        <v>1</v>
      </c>
      <c r="S30" s="14">
        <f>COUNT(H30:R30)*3</f>
        <v>18</v>
      </c>
      <c r="T30" s="8">
        <f t="shared" si="0"/>
        <v>7</v>
      </c>
      <c r="U30" s="8">
        <f t="shared" si="1"/>
        <v>11</v>
      </c>
      <c r="V30" s="54">
        <f t="shared" si="2"/>
        <v>38.88888888888889</v>
      </c>
      <c r="W30" s="14">
        <f t="shared" si="3"/>
        <v>39</v>
      </c>
      <c r="X30" s="8">
        <f t="shared" si="4"/>
        <v>12</v>
      </c>
      <c r="Y30" s="8">
        <f t="shared" si="5"/>
        <v>27</v>
      </c>
      <c r="Z30" s="12">
        <f t="shared" si="6"/>
        <v>30.76923076923077</v>
      </c>
    </row>
    <row r="31" spans="1:26" ht="15">
      <c r="A31" s="63">
        <v>28</v>
      </c>
      <c r="B31" s="59" t="s">
        <v>40</v>
      </c>
      <c r="C31" s="7" t="s">
        <v>37</v>
      </c>
      <c r="D31" s="14">
        <f>LOOKUP('[1]Munka4'!O57,'[1]Munka4'!O57)</f>
        <v>21</v>
      </c>
      <c r="E31" s="8">
        <f>LOOKUP('[1]Munka4'!P57,'[1]Munka4'!P57)</f>
        <v>5</v>
      </c>
      <c r="F31" s="8">
        <f>LOOKUP('[1]Munka4'!Q57,'[1]Munka4'!Q57)</f>
        <v>16</v>
      </c>
      <c r="G31" s="51">
        <f>LOOKUP('[1]Munka4'!R57,'[1]Munka4'!R57)</f>
        <v>23.809523809523807</v>
      </c>
      <c r="H31" s="9">
        <v>1</v>
      </c>
      <c r="I31" s="10">
        <v>1</v>
      </c>
      <c r="J31" s="10">
        <v>1</v>
      </c>
      <c r="K31" s="10"/>
      <c r="L31" s="10"/>
      <c r="M31" s="10"/>
      <c r="N31" s="10">
        <v>2</v>
      </c>
      <c r="O31" s="10"/>
      <c r="P31" s="10">
        <v>1</v>
      </c>
      <c r="Q31" s="10"/>
      <c r="R31" s="11">
        <v>0</v>
      </c>
      <c r="S31" s="14">
        <f>COUNT(H31:R31)*3</f>
        <v>18</v>
      </c>
      <c r="T31" s="8">
        <f t="shared" si="0"/>
        <v>6</v>
      </c>
      <c r="U31" s="8">
        <f t="shared" si="1"/>
        <v>12</v>
      </c>
      <c r="V31" s="54">
        <f t="shared" si="2"/>
        <v>33.33333333333333</v>
      </c>
      <c r="W31" s="14">
        <f t="shared" si="3"/>
        <v>39</v>
      </c>
      <c r="X31" s="8">
        <f t="shared" si="4"/>
        <v>11</v>
      </c>
      <c r="Y31" s="8">
        <f t="shared" si="5"/>
        <v>28</v>
      </c>
      <c r="Z31" s="12">
        <f t="shared" si="6"/>
        <v>28.205128205128204</v>
      </c>
    </row>
    <row r="32" spans="1:26" ht="15">
      <c r="A32" s="63">
        <v>29</v>
      </c>
      <c r="B32" s="59" t="s">
        <v>47</v>
      </c>
      <c r="C32" s="7" t="s">
        <v>46</v>
      </c>
      <c r="D32" s="14">
        <f>LOOKUP('[1]Munka4'!O67,'[1]Munka4'!O67)</f>
        <v>30</v>
      </c>
      <c r="E32" s="8">
        <f>LOOKUP('[1]Munka4'!P67,'[1]Munka4'!P67)</f>
        <v>5</v>
      </c>
      <c r="F32" s="8">
        <f>LOOKUP('[1]Munka4'!Q67,'[1]Munka4'!Q67)</f>
        <v>25</v>
      </c>
      <c r="G32" s="51">
        <f>LOOKUP('[1]Munka4'!R67,'[1]Munka4'!R67)</f>
        <v>16.666666666666664</v>
      </c>
      <c r="H32" s="32">
        <v>1</v>
      </c>
      <c r="I32" s="33">
        <v>0</v>
      </c>
      <c r="J32" s="33">
        <v>1</v>
      </c>
      <c r="K32" s="33">
        <v>2</v>
      </c>
      <c r="L32" s="33">
        <v>2</v>
      </c>
      <c r="M32" s="33">
        <v>1</v>
      </c>
      <c r="N32" s="33">
        <v>1</v>
      </c>
      <c r="O32" s="33">
        <v>1</v>
      </c>
      <c r="P32" s="33">
        <v>0</v>
      </c>
      <c r="Q32" s="33">
        <v>0</v>
      </c>
      <c r="R32" s="34">
        <v>1</v>
      </c>
      <c r="S32" s="14">
        <f>COUNT(H32:R32)*3</f>
        <v>33</v>
      </c>
      <c r="T32" s="8">
        <f t="shared" si="0"/>
        <v>10</v>
      </c>
      <c r="U32" s="8">
        <f t="shared" si="1"/>
        <v>23</v>
      </c>
      <c r="V32" s="54">
        <f t="shared" si="2"/>
        <v>30.303030303030305</v>
      </c>
      <c r="W32" s="14">
        <f t="shared" si="3"/>
        <v>63</v>
      </c>
      <c r="X32" s="8">
        <f t="shared" si="4"/>
        <v>15</v>
      </c>
      <c r="Y32" s="8">
        <f t="shared" si="5"/>
        <v>48</v>
      </c>
      <c r="Z32" s="12">
        <f t="shared" si="6"/>
        <v>23.809523809523807</v>
      </c>
    </row>
    <row r="33" spans="1:26" ht="15">
      <c r="A33" s="63">
        <v>30</v>
      </c>
      <c r="B33" s="59" t="s">
        <v>23</v>
      </c>
      <c r="C33" s="7" t="s">
        <v>21</v>
      </c>
      <c r="D33" s="14">
        <f>LOOKUP('[1]Munka4'!O24,'[1]Munka4'!O24)</f>
        <v>25</v>
      </c>
      <c r="E33" s="8">
        <f>LOOKUP('[1]Munka4'!P24,'[1]Munka4'!P24)</f>
        <v>4</v>
      </c>
      <c r="F33" s="8">
        <f>LOOKUP('[1]Munka4'!Q24,'[1]Munka4'!Q24)</f>
        <v>21</v>
      </c>
      <c r="G33" s="51">
        <f>LOOKUP('[1]Munka4'!R24,'[1]Munka4'!R24)</f>
        <v>16</v>
      </c>
      <c r="H33" s="9">
        <v>0</v>
      </c>
      <c r="I33" s="10">
        <v>0</v>
      </c>
      <c r="J33" s="10">
        <v>1</v>
      </c>
      <c r="K33" s="10">
        <v>2</v>
      </c>
      <c r="L33" s="10">
        <v>0</v>
      </c>
      <c r="M33" s="10">
        <v>1</v>
      </c>
      <c r="N33" s="10">
        <v>0</v>
      </c>
      <c r="O33" s="10">
        <v>1</v>
      </c>
      <c r="P33" s="10">
        <v>1</v>
      </c>
      <c r="Q33" s="10">
        <v>0</v>
      </c>
      <c r="R33" s="11">
        <v>0</v>
      </c>
      <c r="S33" s="14">
        <f>COUNT(H33:R33)*3-4</f>
        <v>29</v>
      </c>
      <c r="T33" s="8">
        <f t="shared" si="0"/>
        <v>6</v>
      </c>
      <c r="U33" s="8">
        <f t="shared" si="1"/>
        <v>23</v>
      </c>
      <c r="V33" s="54">
        <f t="shared" si="2"/>
        <v>20.689655172413794</v>
      </c>
      <c r="W33" s="14">
        <f t="shared" si="3"/>
        <v>54</v>
      </c>
      <c r="X33" s="8">
        <f t="shared" si="4"/>
        <v>10</v>
      </c>
      <c r="Y33" s="8">
        <f t="shared" si="5"/>
        <v>44</v>
      </c>
      <c r="Z33" s="12">
        <f t="shared" si="6"/>
        <v>18.51851851851852</v>
      </c>
    </row>
    <row r="34" spans="1:26" ht="15">
      <c r="A34" s="63">
        <v>31</v>
      </c>
      <c r="B34" s="59" t="s">
        <v>24</v>
      </c>
      <c r="C34" s="7" t="s">
        <v>25</v>
      </c>
      <c r="D34" s="14">
        <f>LOOKUP('[1]Munka4'!O26,'[1]Munka4'!O26)</f>
        <v>6</v>
      </c>
      <c r="E34" s="8">
        <f>LOOKUP('[1]Munka4'!P26,'[1]Munka4'!P26)</f>
        <v>1</v>
      </c>
      <c r="F34" s="8">
        <f>LOOKUP('[1]Munka4'!Q26,'[1]Munka4'!Q26)</f>
        <v>5</v>
      </c>
      <c r="G34" s="51">
        <f>LOOKUP('[1]Munka4'!R26,'[1]Munka4'!R26)</f>
        <v>16.666666666666664</v>
      </c>
      <c r="H34" s="9">
        <v>1</v>
      </c>
      <c r="I34" s="10">
        <v>0</v>
      </c>
      <c r="J34" s="10">
        <v>0</v>
      </c>
      <c r="K34" s="10">
        <v>1</v>
      </c>
      <c r="L34" s="10">
        <v>1</v>
      </c>
      <c r="M34" s="10">
        <v>1</v>
      </c>
      <c r="N34" s="10">
        <v>1</v>
      </c>
      <c r="O34" s="10"/>
      <c r="P34" s="10">
        <v>0</v>
      </c>
      <c r="Q34" s="10">
        <v>0</v>
      </c>
      <c r="R34" s="11">
        <v>0</v>
      </c>
      <c r="S34" s="14">
        <f>COUNT(H34:R34)*3-3</f>
        <v>27</v>
      </c>
      <c r="T34" s="8">
        <f t="shared" si="0"/>
        <v>5</v>
      </c>
      <c r="U34" s="8">
        <f t="shared" si="1"/>
        <v>22</v>
      </c>
      <c r="V34" s="54">
        <f t="shared" si="2"/>
        <v>18.51851851851852</v>
      </c>
      <c r="W34" s="14">
        <f t="shared" si="3"/>
        <v>33</v>
      </c>
      <c r="X34" s="8">
        <f t="shared" si="4"/>
        <v>6</v>
      </c>
      <c r="Y34" s="8">
        <f t="shared" si="5"/>
        <v>27</v>
      </c>
      <c r="Z34" s="12">
        <f t="shared" si="6"/>
        <v>18.181818181818183</v>
      </c>
    </row>
    <row r="35" spans="1:26" ht="15">
      <c r="A35" s="63">
        <v>32</v>
      </c>
      <c r="B35" s="60" t="s">
        <v>52</v>
      </c>
      <c r="C35" s="7" t="s">
        <v>50</v>
      </c>
      <c r="D35" s="14">
        <f>LOOKUP('[1]Munka4'!O74,'[1]Munka4'!O74)</f>
        <v>27</v>
      </c>
      <c r="E35" s="8">
        <f>LOOKUP('[1]Munka4'!P74,'[1]Munka4'!P74)</f>
        <v>4</v>
      </c>
      <c r="F35" s="8">
        <f>LOOKUP('[1]Munka4'!Q74,'[1]Munka4'!Q74)</f>
        <v>23</v>
      </c>
      <c r="G35" s="51">
        <f>LOOKUP('[1]Munka4'!R74,'[1]Munka4'!R74)</f>
        <v>14.814814814814813</v>
      </c>
      <c r="H35" s="9">
        <v>0</v>
      </c>
      <c r="I35" s="10">
        <v>1</v>
      </c>
      <c r="J35" s="10">
        <v>2</v>
      </c>
      <c r="K35" s="10">
        <v>1</v>
      </c>
      <c r="L35" s="10">
        <v>0</v>
      </c>
      <c r="M35" s="10">
        <v>0</v>
      </c>
      <c r="N35" s="10">
        <v>0</v>
      </c>
      <c r="O35" s="10">
        <v>1</v>
      </c>
      <c r="P35" s="10">
        <v>0</v>
      </c>
      <c r="Q35" s="10">
        <v>1</v>
      </c>
      <c r="R35" s="11"/>
      <c r="S35" s="14">
        <f>COUNT(H35:R35)*3</f>
        <v>30</v>
      </c>
      <c r="T35" s="8">
        <f t="shared" si="0"/>
        <v>6</v>
      </c>
      <c r="U35" s="8">
        <f t="shared" si="1"/>
        <v>24</v>
      </c>
      <c r="V35" s="54">
        <f t="shared" si="2"/>
        <v>20</v>
      </c>
      <c r="W35" s="14">
        <f t="shared" si="3"/>
        <v>57</v>
      </c>
      <c r="X35" s="8">
        <f t="shared" si="4"/>
        <v>10</v>
      </c>
      <c r="Y35" s="8">
        <f t="shared" si="5"/>
        <v>47</v>
      </c>
      <c r="Z35" s="12">
        <f t="shared" si="6"/>
        <v>17.543859649122805</v>
      </c>
    </row>
    <row r="36" spans="1:26" ht="15">
      <c r="A36" s="63">
        <v>33</v>
      </c>
      <c r="B36" s="59" t="s">
        <v>26</v>
      </c>
      <c r="C36" s="7" t="s">
        <v>25</v>
      </c>
      <c r="D36" s="14">
        <f>LOOKUP('[1]Munka4'!O27,'[1]Munka4'!O27)</f>
        <v>15</v>
      </c>
      <c r="E36" s="8">
        <f>LOOKUP('[1]Munka4'!P27,'[1]Munka4'!P27)</f>
        <v>2</v>
      </c>
      <c r="F36" s="8">
        <f>LOOKUP('[1]Munka4'!Q27,'[1]Munka4'!Q27)</f>
        <v>13</v>
      </c>
      <c r="G36" s="51">
        <f>LOOKUP('[1]Munka4'!R27,'[1]Munka4'!R27)</f>
        <v>13.333333333333334</v>
      </c>
      <c r="H36" s="9"/>
      <c r="I36" s="10"/>
      <c r="J36" s="10">
        <v>1</v>
      </c>
      <c r="K36" s="10">
        <v>0</v>
      </c>
      <c r="L36" s="10">
        <v>0</v>
      </c>
      <c r="M36" s="10">
        <v>1</v>
      </c>
      <c r="N36" s="10">
        <v>0</v>
      </c>
      <c r="O36" s="10">
        <v>1</v>
      </c>
      <c r="P36" s="10">
        <v>0</v>
      </c>
      <c r="Q36" s="10"/>
      <c r="R36" s="11">
        <v>0</v>
      </c>
      <c r="S36" s="14">
        <f>COUNT(H36:R36)*3-4</f>
        <v>20</v>
      </c>
      <c r="T36" s="8">
        <f t="shared" si="0"/>
        <v>3</v>
      </c>
      <c r="U36" s="8">
        <f t="shared" si="1"/>
        <v>17</v>
      </c>
      <c r="V36" s="54">
        <f t="shared" si="2"/>
        <v>15</v>
      </c>
      <c r="W36" s="14">
        <f t="shared" si="3"/>
        <v>35</v>
      </c>
      <c r="X36" s="8">
        <f t="shared" si="4"/>
        <v>5</v>
      </c>
      <c r="Y36" s="8">
        <f t="shared" si="5"/>
        <v>30</v>
      </c>
      <c r="Z36" s="12">
        <f t="shared" si="6"/>
        <v>14.285714285714285</v>
      </c>
    </row>
    <row r="37" spans="1:26" ht="15">
      <c r="A37" s="63">
        <v>34</v>
      </c>
      <c r="B37" s="59" t="s">
        <v>48</v>
      </c>
      <c r="C37" s="7" t="s">
        <v>46</v>
      </c>
      <c r="D37" s="14">
        <f>LOOKUP('[1]Munka4'!O69,'[1]Munka4'!O69)</f>
        <v>30</v>
      </c>
      <c r="E37" s="8">
        <f>LOOKUP('[1]Munka4'!P69,'[1]Munka4'!P69)</f>
        <v>5</v>
      </c>
      <c r="F37" s="8">
        <f>LOOKUP('[1]Munka4'!Q69,'[1]Munka4'!Q69)</f>
        <v>25</v>
      </c>
      <c r="G37" s="51">
        <f>LOOKUP('[1]Munka4'!R69,'[1]Munka4'!R69)</f>
        <v>16.666666666666664</v>
      </c>
      <c r="H37" s="32">
        <v>0</v>
      </c>
      <c r="I37" s="33">
        <v>0</v>
      </c>
      <c r="J37" s="33">
        <v>0</v>
      </c>
      <c r="K37" s="33">
        <v>1</v>
      </c>
      <c r="L37" s="33">
        <v>0</v>
      </c>
      <c r="M37" s="33"/>
      <c r="N37" s="33"/>
      <c r="O37" s="33">
        <v>1</v>
      </c>
      <c r="P37" s="33">
        <v>0</v>
      </c>
      <c r="Q37" s="33">
        <v>0</v>
      </c>
      <c r="R37" s="34">
        <v>1</v>
      </c>
      <c r="S37" s="14">
        <f>COUNT(H37:R37)*3</f>
        <v>27</v>
      </c>
      <c r="T37" s="8">
        <f t="shared" si="0"/>
        <v>3</v>
      </c>
      <c r="U37" s="8">
        <f t="shared" si="1"/>
        <v>24</v>
      </c>
      <c r="V37" s="54">
        <f t="shared" si="2"/>
        <v>11.11111111111111</v>
      </c>
      <c r="W37" s="14">
        <f t="shared" si="3"/>
        <v>57</v>
      </c>
      <c r="X37" s="8">
        <f t="shared" si="4"/>
        <v>8</v>
      </c>
      <c r="Y37" s="8">
        <f t="shared" si="5"/>
        <v>49</v>
      </c>
      <c r="Z37" s="12">
        <f t="shared" si="6"/>
        <v>14.035087719298245</v>
      </c>
    </row>
    <row r="38" spans="1:26" ht="15">
      <c r="A38" s="63">
        <v>35</v>
      </c>
      <c r="B38" s="59" t="s">
        <v>20</v>
      </c>
      <c r="C38" s="7" t="s">
        <v>21</v>
      </c>
      <c r="D38" s="14">
        <f>LOOKUP('[1]Munka4'!O19,'[1]Munka4'!O19)</f>
        <v>28</v>
      </c>
      <c r="E38" s="8">
        <f>LOOKUP('[1]Munka4'!P19,'[1]Munka4'!P19)</f>
        <v>4</v>
      </c>
      <c r="F38" s="8">
        <f>LOOKUP('[1]Munka4'!Q19,'[1]Munka4'!Q19)</f>
        <v>24</v>
      </c>
      <c r="G38" s="51">
        <f>LOOKUP('[1]Munka4'!R19,'[1]Munka4'!R19)</f>
        <v>14.285714285714285</v>
      </c>
      <c r="H38" s="9">
        <v>0</v>
      </c>
      <c r="I38" s="10">
        <v>0</v>
      </c>
      <c r="J38" s="10">
        <v>0</v>
      </c>
      <c r="K38" s="10">
        <v>1</v>
      </c>
      <c r="L38" s="10">
        <v>1</v>
      </c>
      <c r="M38" s="10">
        <v>0</v>
      </c>
      <c r="N38" s="10">
        <v>0</v>
      </c>
      <c r="O38" s="10">
        <v>0</v>
      </c>
      <c r="P38" s="10">
        <v>0</v>
      </c>
      <c r="Q38" s="10"/>
      <c r="R38" s="11">
        <v>0</v>
      </c>
      <c r="S38" s="14">
        <f>COUNT(H38:R38)*3-15</f>
        <v>15</v>
      </c>
      <c r="T38" s="8">
        <f t="shared" si="0"/>
        <v>2</v>
      </c>
      <c r="U38" s="8">
        <f t="shared" si="1"/>
        <v>13</v>
      </c>
      <c r="V38" s="54">
        <f t="shared" si="2"/>
        <v>13.333333333333334</v>
      </c>
      <c r="W38" s="14">
        <f t="shared" si="3"/>
        <v>43</v>
      </c>
      <c r="X38" s="8">
        <f t="shared" si="4"/>
        <v>6</v>
      </c>
      <c r="Y38" s="8">
        <f t="shared" si="5"/>
        <v>37</v>
      </c>
      <c r="Z38" s="12">
        <f t="shared" si="6"/>
        <v>13.953488372093023</v>
      </c>
    </row>
    <row r="39" spans="1:26" ht="15.75" thickBot="1">
      <c r="A39" s="64">
        <v>36</v>
      </c>
      <c r="B39" s="61" t="s">
        <v>45</v>
      </c>
      <c r="C39" s="15" t="s">
        <v>46</v>
      </c>
      <c r="D39" s="17">
        <f>LOOKUP('[1]Munka4'!O66,'[1]Munka4'!O66)</f>
        <v>27</v>
      </c>
      <c r="E39" s="16">
        <f>LOOKUP('[1]Munka4'!P66,'[1]Munka4'!P66)</f>
        <v>2</v>
      </c>
      <c r="F39" s="16">
        <f>LOOKUP('[1]Munka4'!Q66,'[1]Munka4'!Q66)</f>
        <v>25</v>
      </c>
      <c r="G39" s="52">
        <f>LOOKUP('[1]Munka4'!R66,'[1]Munka4'!R66)</f>
        <v>7.4074074074074066</v>
      </c>
      <c r="H39" s="29">
        <v>0</v>
      </c>
      <c r="I39" s="30">
        <v>0</v>
      </c>
      <c r="J39" s="30"/>
      <c r="K39" s="30">
        <v>1</v>
      </c>
      <c r="L39" s="30">
        <v>0</v>
      </c>
      <c r="M39" s="30">
        <v>0</v>
      </c>
      <c r="N39" s="30"/>
      <c r="O39" s="30">
        <v>1</v>
      </c>
      <c r="P39" s="30">
        <v>0</v>
      </c>
      <c r="Q39" s="30"/>
      <c r="R39" s="31">
        <v>1</v>
      </c>
      <c r="S39" s="17">
        <f>COUNT(H39:R39)*3-1</f>
        <v>23</v>
      </c>
      <c r="T39" s="16">
        <f t="shared" si="0"/>
        <v>3</v>
      </c>
      <c r="U39" s="16">
        <f t="shared" si="1"/>
        <v>20</v>
      </c>
      <c r="V39" s="55">
        <f t="shared" si="2"/>
        <v>13.043478260869565</v>
      </c>
      <c r="W39" s="17">
        <f t="shared" si="3"/>
        <v>50</v>
      </c>
      <c r="X39" s="16">
        <f t="shared" si="4"/>
        <v>5</v>
      </c>
      <c r="Y39" s="16">
        <f t="shared" si="5"/>
        <v>45</v>
      </c>
      <c r="Z39" s="18">
        <f t="shared" si="6"/>
        <v>10</v>
      </c>
    </row>
    <row r="41" ht="15">
      <c r="B41" t="s">
        <v>60</v>
      </c>
    </row>
  </sheetData>
  <sheetProtection/>
  <mergeCells count="5">
    <mergeCell ref="H2:R2"/>
    <mergeCell ref="S2:V2"/>
    <mergeCell ref="W2:Z2"/>
    <mergeCell ref="D2:G2"/>
    <mergeCell ref="H1:V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JAKO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pisti</dc:creator>
  <cp:keywords/>
  <dc:description/>
  <cp:lastModifiedBy>pisti</cp:lastModifiedBy>
  <cp:lastPrinted>2015-03-27T10:24:55Z</cp:lastPrinted>
  <dcterms:created xsi:type="dcterms:W3CDTF">2015-03-27T09:42:46Z</dcterms:created>
  <dcterms:modified xsi:type="dcterms:W3CDTF">2015-03-27T13:35:56Z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