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<sst xmlns="http://schemas.openxmlformats.org/spreadsheetml/2006/main" count="81" uniqueCount="54">
  <si>
    <t>Őszi teljesítmény</t>
  </si>
  <si>
    <t>Fordulónkénti győzelmek száma</t>
  </si>
  <si>
    <t>Tavaszi teljesítmény:</t>
  </si>
  <si>
    <t>Összesített eredmény</t>
  </si>
  <si>
    <t>NÉV:</t>
  </si>
  <si>
    <t>CSAPAT:</t>
  </si>
  <si>
    <t>Ö.Mé:</t>
  </si>
  <si>
    <t>Gy:</t>
  </si>
  <si>
    <t>Ver:</t>
  </si>
  <si>
    <t>%</t>
  </si>
  <si>
    <t>ÖM:</t>
  </si>
  <si>
    <t>Nemes József</t>
  </si>
  <si>
    <t>Kakasd</t>
  </si>
  <si>
    <t>Csergő Vencel</t>
  </si>
  <si>
    <t>Hucker Zoltán</t>
  </si>
  <si>
    <t>TMSZSE-I.</t>
  </si>
  <si>
    <t>Tóth András</t>
  </si>
  <si>
    <t>Straubinger Szilvia</t>
  </si>
  <si>
    <t>Balics Viktória</t>
  </si>
  <si>
    <t>BÁT-GABONA KFT</t>
  </si>
  <si>
    <t>Mózes János</t>
  </si>
  <si>
    <t>Tóth György</t>
  </si>
  <si>
    <t>Nagy Gábor</t>
  </si>
  <si>
    <t>Miskei Vendel</t>
  </si>
  <si>
    <t>Brucker Lilla</t>
  </si>
  <si>
    <t>Fastron AC Tolna</t>
  </si>
  <si>
    <t>Pelczer Ferenc</t>
  </si>
  <si>
    <t>Fauszt Richárd</t>
  </si>
  <si>
    <t>OBALL</t>
  </si>
  <si>
    <t>Andriska Attila</t>
  </si>
  <si>
    <t>Veress Barna</t>
  </si>
  <si>
    <t>Ifj. Bocs László Alex</t>
  </si>
  <si>
    <t>MMG-AM</t>
  </si>
  <si>
    <t>Gazdag Ferenc</t>
  </si>
  <si>
    <t>Simon Csaba</t>
  </si>
  <si>
    <t>Pilisi Gábor</t>
  </si>
  <si>
    <t>Vajda József</t>
  </si>
  <si>
    <t>Alsónána SE</t>
  </si>
  <si>
    <t>Kocsis János</t>
  </si>
  <si>
    <t>Rák Gyula</t>
  </si>
  <si>
    <t>Szathmári Zoltán</t>
  </si>
  <si>
    <t>TMSZSE-II.</t>
  </si>
  <si>
    <t>Karácsonyi- Horváth Edit</t>
  </si>
  <si>
    <t>TMSZSE II.</t>
  </si>
  <si>
    <t>Sike Gábor</t>
  </si>
  <si>
    <t>Aranyos Géza</t>
  </si>
  <si>
    <t>Paks</t>
  </si>
  <si>
    <t>Bujdos Ferenc</t>
  </si>
  <si>
    <t>Klein Zoltán</t>
  </si>
  <si>
    <t>Szabó Bence</t>
  </si>
  <si>
    <t>Amatőr Diákok</t>
  </si>
  <si>
    <t>Patkó Zsombor</t>
  </si>
  <si>
    <t>Putnoki Levente</t>
  </si>
  <si>
    <t xml:space="preserve">2022/2023 évi CSB ranglistája egyéni eredmények alapján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</si>
</sst>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0"/>
      <name val="Arial CE"/>
      <family val="0"/>
    </font>
    <font>
      <sz val="10"/>
      <color indexed="8"/>
      <name val="Arial CE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2" fontId="19" fillId="0" borderId="21" xfId="0" applyNumberFormat="1" applyFont="1" applyBorder="1" applyAlignment="1">
      <alignment horizontal="right"/>
    </xf>
    <xf numFmtId="0" fontId="19" fillId="0" borderId="2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2" fontId="19" fillId="0" borderId="11" xfId="0" applyNumberFormat="1" applyFont="1" applyBorder="1" applyAlignment="1">
      <alignment horizontal="right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3" borderId="3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2" fontId="19" fillId="0" borderId="39" xfId="0" applyNumberFormat="1" applyFont="1" applyBorder="1" applyAlignment="1">
      <alignment horizontal="right"/>
    </xf>
    <xf numFmtId="0" fontId="0" fillId="0" borderId="40" xfId="0" applyBorder="1" applyAlignment="1">
      <alignment horizontal="center" vertical="center"/>
    </xf>
    <xf numFmtId="0" fontId="19" fillId="0" borderId="19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right"/>
    </xf>
    <xf numFmtId="0" fontId="19" fillId="0" borderId="22" xfId="0" applyFont="1" applyFill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44" xfId="0" applyBorder="1" applyAlignment="1">
      <alignment horizontal="center" vertical="center"/>
    </xf>
    <xf numFmtId="2" fontId="19" fillId="0" borderId="45" xfId="0" applyNumberFormat="1" applyFont="1" applyBorder="1" applyAlignment="1">
      <alignment horizontal="right"/>
    </xf>
    <xf numFmtId="0" fontId="0" fillId="0" borderId="46" xfId="0" applyBorder="1" applyAlignment="1">
      <alignment horizontal="center" vertical="center"/>
    </xf>
    <xf numFmtId="0" fontId="19" fillId="0" borderId="33" xfId="0" applyFont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19" fillId="0" borderId="28" xfId="0" applyFont="1" applyBorder="1" applyAlignment="1">
      <alignment horizontal="center"/>
    </xf>
    <xf numFmtId="2" fontId="19" fillId="0" borderId="49" xfId="0" applyNumberFormat="1" applyFont="1" applyBorder="1" applyAlignment="1">
      <alignment horizontal="right"/>
    </xf>
    <xf numFmtId="0" fontId="0" fillId="33" borderId="17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2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1" xfId="0" applyBorder="1" applyAlignment="1">
      <alignment vertical="center"/>
    </xf>
    <xf numFmtId="0" fontId="20" fillId="0" borderId="26" xfId="0" applyFont="1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0" fontId="20" fillId="0" borderId="23" xfId="0" applyFont="1" applyBorder="1" applyAlignment="1">
      <alignment horizontal="left" vertical="center" wrapText="1"/>
    </xf>
    <xf numFmtId="0" fontId="0" fillId="0" borderId="35" xfId="0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51" xfId="0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5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43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0" fillId="0" borderId="58" xfId="0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2" fontId="19" fillId="0" borderId="58" xfId="0" applyNumberFormat="1" applyFont="1" applyBorder="1" applyAlignment="1">
      <alignment horizontal="right"/>
    </xf>
    <xf numFmtId="0" fontId="39" fillId="0" borderId="0" xfId="0" applyFont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">
      <selection activeCell="AC13" sqref="AC13"/>
    </sheetView>
  </sheetViews>
  <sheetFormatPr defaultColWidth="9.140625" defaultRowHeight="15"/>
  <cols>
    <col min="1" max="1" width="6.8515625" style="116" customWidth="1"/>
    <col min="2" max="2" width="21.140625" style="1" customWidth="1"/>
    <col min="3" max="3" width="15.28125" style="2" customWidth="1"/>
    <col min="4" max="5" width="4.7109375" style="2" customWidth="1"/>
    <col min="6" max="6" width="4.57421875" style="2" customWidth="1"/>
    <col min="7" max="7" width="6.28125" style="2" customWidth="1"/>
    <col min="8" max="16" width="2.7109375" style="3" customWidth="1"/>
    <col min="17" max="17" width="2.7109375" style="4" customWidth="1"/>
    <col min="18" max="18" width="2.7109375" style="3" customWidth="1"/>
    <col min="19" max="19" width="5.00390625" style="0" customWidth="1"/>
    <col min="20" max="20" width="3.00390625" style="0" customWidth="1"/>
    <col min="21" max="21" width="3.57421875" style="0" customWidth="1"/>
    <col min="22" max="22" width="9.28125" style="0" customWidth="1"/>
    <col min="23" max="23" width="4.8515625" style="0" customWidth="1"/>
    <col min="24" max="24" width="4.00390625" style="0" customWidth="1"/>
    <col min="25" max="25" width="4.28125" style="0" customWidth="1"/>
    <col min="26" max="26" width="7.57421875" style="0" customWidth="1"/>
  </cols>
  <sheetData>
    <row r="1" spans="1:26" ht="18.75">
      <c r="A1" s="152" t="s">
        <v>53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s="11" customFormat="1" ht="13.5" customHeight="1" thickBot="1">
      <c r="A2" s="117"/>
      <c r="B2" s="5"/>
      <c r="C2" s="2"/>
      <c r="D2" s="6"/>
      <c r="E2" s="6"/>
      <c r="F2" s="6"/>
      <c r="G2" s="6"/>
      <c r="H2" s="7"/>
      <c r="I2" s="8"/>
      <c r="J2" s="7"/>
      <c r="K2" s="7"/>
      <c r="L2" s="7"/>
      <c r="M2" s="7"/>
      <c r="N2" s="7"/>
      <c r="O2" s="7"/>
      <c r="P2" s="7"/>
      <c r="Q2" s="9"/>
      <c r="R2" s="7"/>
      <c r="S2" s="10"/>
      <c r="T2" s="10"/>
      <c r="U2" s="10"/>
      <c r="V2" s="10"/>
      <c r="W2"/>
      <c r="X2"/>
      <c r="Y2"/>
      <c r="Z2"/>
    </row>
    <row r="3" spans="2:26" ht="13.5" customHeight="1" thickBot="1">
      <c r="B3" s="5"/>
      <c r="C3" s="12"/>
      <c r="D3" s="135" t="s">
        <v>0</v>
      </c>
      <c r="E3" s="135"/>
      <c r="F3" s="135"/>
      <c r="G3" s="135"/>
      <c r="H3" s="136" t="s">
        <v>1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7" t="s">
        <v>2</v>
      </c>
      <c r="T3" s="137"/>
      <c r="U3" s="137"/>
      <c r="V3" s="137"/>
      <c r="W3" s="138" t="s">
        <v>3</v>
      </c>
      <c r="X3" s="139"/>
      <c r="Y3" s="139"/>
      <c r="Z3" s="140"/>
    </row>
    <row r="4" spans="2:26" ht="13.5" customHeight="1" thickBot="1">
      <c r="B4" s="13" t="s">
        <v>4</v>
      </c>
      <c r="C4" s="13" t="s">
        <v>5</v>
      </c>
      <c r="D4" s="141" t="s">
        <v>6</v>
      </c>
      <c r="E4" s="142" t="s">
        <v>7</v>
      </c>
      <c r="F4" s="143" t="s">
        <v>8</v>
      </c>
      <c r="G4" s="144" t="s">
        <v>9</v>
      </c>
      <c r="H4" s="14">
        <v>1</v>
      </c>
      <c r="I4" s="15">
        <v>2</v>
      </c>
      <c r="J4" s="15">
        <v>3</v>
      </c>
      <c r="K4" s="15">
        <v>4</v>
      </c>
      <c r="L4" s="15">
        <v>5</v>
      </c>
      <c r="M4" s="15">
        <v>6</v>
      </c>
      <c r="N4" s="15">
        <v>7</v>
      </c>
      <c r="O4" s="15">
        <v>8</v>
      </c>
      <c r="P4" s="15">
        <v>9</v>
      </c>
      <c r="Q4" s="16">
        <v>10</v>
      </c>
      <c r="R4" s="15">
        <v>11</v>
      </c>
      <c r="S4" s="141" t="s">
        <v>6</v>
      </c>
      <c r="T4" s="142" t="s">
        <v>7</v>
      </c>
      <c r="U4" s="143" t="s">
        <v>8</v>
      </c>
      <c r="V4" s="144" t="s">
        <v>9</v>
      </c>
      <c r="W4" s="145" t="s">
        <v>10</v>
      </c>
      <c r="X4" s="146" t="s">
        <v>7</v>
      </c>
      <c r="Y4" s="147" t="s">
        <v>8</v>
      </c>
      <c r="Z4" s="17" t="s">
        <v>9</v>
      </c>
    </row>
    <row r="5" spans="1:26" ht="13.5" customHeight="1" thickBot="1">
      <c r="A5" s="127">
        <v>1</v>
      </c>
      <c r="B5" s="130" t="s">
        <v>20</v>
      </c>
      <c r="C5" s="84" t="s">
        <v>19</v>
      </c>
      <c r="D5" s="131">
        <v>18</v>
      </c>
      <c r="E5" s="107">
        <v>17</v>
      </c>
      <c r="F5" s="107">
        <v>1</v>
      </c>
      <c r="G5" s="78">
        <v>98.44</v>
      </c>
      <c r="H5" s="101">
        <v>3</v>
      </c>
      <c r="I5" s="22">
        <v>3</v>
      </c>
      <c r="J5" s="22">
        <v>3</v>
      </c>
      <c r="K5" s="22">
        <v>3</v>
      </c>
      <c r="L5" s="22"/>
      <c r="M5" s="22">
        <v>3</v>
      </c>
      <c r="N5" s="22">
        <v>3</v>
      </c>
      <c r="O5" s="22">
        <v>3</v>
      </c>
      <c r="P5" s="22">
        <v>3</v>
      </c>
      <c r="Q5" s="24"/>
      <c r="R5" s="25"/>
      <c r="S5" s="26">
        <f>COUNT(H5:R5)*3-0</f>
        <v>24</v>
      </c>
      <c r="T5" s="27">
        <f>SUM(H5:R5)</f>
        <v>24</v>
      </c>
      <c r="U5" s="28">
        <f>S5-T5</f>
        <v>0</v>
      </c>
      <c r="V5" s="29">
        <f>IF(S5=0,"",T5/S5*100)</f>
        <v>100</v>
      </c>
      <c r="W5" s="27">
        <f>D5+S5</f>
        <v>42</v>
      </c>
      <c r="X5" s="27">
        <f>E5+T5</f>
        <v>41</v>
      </c>
      <c r="Y5" s="30">
        <f>F5+U5</f>
        <v>1</v>
      </c>
      <c r="Z5" s="29">
        <f>IF(W5=0,"",X5/W5*100)</f>
        <v>97.61904761904762</v>
      </c>
    </row>
    <row r="6" spans="1:26" ht="13.5" customHeight="1" thickBot="1">
      <c r="A6" s="128">
        <v>2</v>
      </c>
      <c r="B6" s="118" t="s">
        <v>38</v>
      </c>
      <c r="C6" s="45" t="s">
        <v>37</v>
      </c>
      <c r="D6" s="46">
        <v>27</v>
      </c>
      <c r="E6" s="47">
        <v>24</v>
      </c>
      <c r="F6" s="47">
        <v>3</v>
      </c>
      <c r="G6" s="45">
        <v>88.89</v>
      </c>
      <c r="H6" s="48"/>
      <c r="I6" s="50">
        <v>3</v>
      </c>
      <c r="J6" s="50">
        <v>2</v>
      </c>
      <c r="K6" s="50">
        <v>1</v>
      </c>
      <c r="L6" s="50">
        <v>3</v>
      </c>
      <c r="M6" s="49">
        <v>3</v>
      </c>
      <c r="N6" s="49">
        <v>3</v>
      </c>
      <c r="O6" s="49">
        <v>2</v>
      </c>
      <c r="P6" s="49">
        <v>3</v>
      </c>
      <c r="Q6" s="51"/>
      <c r="R6" s="52"/>
      <c r="S6" s="53">
        <f>COUNT(H6:R6)*3</f>
        <v>24</v>
      </c>
      <c r="T6" s="54">
        <f>SUM(H6:R6)</f>
        <v>20</v>
      </c>
      <c r="U6" s="55">
        <f>S6-T6</f>
        <v>4</v>
      </c>
      <c r="V6" s="56">
        <f>IF(S6=0,"",T6/S6*100)</f>
        <v>83.33333333333334</v>
      </c>
      <c r="W6" s="27">
        <f>D6+S6</f>
        <v>51</v>
      </c>
      <c r="X6" s="27">
        <f>E6+T6</f>
        <v>44</v>
      </c>
      <c r="Y6" s="30">
        <f>F6+U6</f>
        <v>7</v>
      </c>
      <c r="Z6" s="29">
        <f>IF(W6=0,"",X6/W6*100)</f>
        <v>86.27450980392157</v>
      </c>
    </row>
    <row r="7" spans="1:26" ht="13.5" customHeight="1" thickBot="1">
      <c r="A7" s="128">
        <v>3</v>
      </c>
      <c r="B7" s="119" t="s">
        <v>21</v>
      </c>
      <c r="C7" s="57" t="s">
        <v>19</v>
      </c>
      <c r="D7" s="58">
        <v>18</v>
      </c>
      <c r="E7" s="58">
        <v>15</v>
      </c>
      <c r="F7" s="58">
        <v>3</v>
      </c>
      <c r="G7" s="59">
        <v>83.33</v>
      </c>
      <c r="H7" s="60"/>
      <c r="I7" s="61"/>
      <c r="J7" s="62">
        <v>2</v>
      </c>
      <c r="K7" s="62"/>
      <c r="L7" s="62">
        <v>3</v>
      </c>
      <c r="M7" s="62">
        <v>2</v>
      </c>
      <c r="N7" s="62">
        <v>3</v>
      </c>
      <c r="O7" s="62">
        <v>3</v>
      </c>
      <c r="P7" s="62">
        <v>3</v>
      </c>
      <c r="Q7" s="112"/>
      <c r="R7" s="114"/>
      <c r="S7" s="63">
        <f>COUNT(H7:R7)*3</f>
        <v>18</v>
      </c>
      <c r="T7" s="64">
        <f>SUM(H7:R7)</f>
        <v>16</v>
      </c>
      <c r="U7" s="65">
        <f>S7-T7</f>
        <v>2</v>
      </c>
      <c r="V7" s="66">
        <f>IF(S7=0,"",T7/S7*100)</f>
        <v>88.88888888888889</v>
      </c>
      <c r="W7" s="27">
        <f>D7+S7</f>
        <v>36</v>
      </c>
      <c r="X7" s="27">
        <f>E7+T7</f>
        <v>31</v>
      </c>
      <c r="Y7" s="30">
        <f>F7+U7</f>
        <v>5</v>
      </c>
      <c r="Z7" s="29">
        <f>IF(W7=0,"",X7/W7*100)</f>
        <v>86.11111111111111</v>
      </c>
    </row>
    <row r="8" spans="1:26" ht="13.5" customHeight="1" thickBot="1">
      <c r="A8" s="128">
        <v>4</v>
      </c>
      <c r="B8" s="118" t="s">
        <v>22</v>
      </c>
      <c r="C8" s="67" t="s">
        <v>19</v>
      </c>
      <c r="D8" s="106">
        <v>23</v>
      </c>
      <c r="E8" s="107">
        <v>18</v>
      </c>
      <c r="F8" s="107">
        <v>5</v>
      </c>
      <c r="G8" s="78">
        <v>78.26</v>
      </c>
      <c r="H8" s="101">
        <v>3</v>
      </c>
      <c r="I8" s="22">
        <v>3</v>
      </c>
      <c r="J8" s="22">
        <v>3</v>
      </c>
      <c r="K8" s="22">
        <v>2</v>
      </c>
      <c r="L8" s="22">
        <v>3</v>
      </c>
      <c r="M8" s="22">
        <v>2</v>
      </c>
      <c r="N8" s="22">
        <v>3</v>
      </c>
      <c r="O8" s="22">
        <v>3</v>
      </c>
      <c r="P8" s="22">
        <v>3</v>
      </c>
      <c r="Q8" s="24"/>
      <c r="R8" s="25"/>
      <c r="S8" s="26">
        <f>COUNT(H8:R8)*3</f>
        <v>27</v>
      </c>
      <c r="T8" s="27">
        <f>SUM(H8:R8)</f>
        <v>25</v>
      </c>
      <c r="U8" s="28">
        <f>S8-T8</f>
        <v>2</v>
      </c>
      <c r="V8" s="29">
        <f>IF(S8=0,"",T8/S8*100)</f>
        <v>92.5925925925926</v>
      </c>
      <c r="W8" s="27">
        <f>D8+S8</f>
        <v>50</v>
      </c>
      <c r="X8" s="27">
        <f>E8+T8</f>
        <v>43</v>
      </c>
      <c r="Y8" s="30">
        <f>F8+U8</f>
        <v>7</v>
      </c>
      <c r="Z8" s="29">
        <f>IF(W8=0,"",X8/W8*100)</f>
        <v>86</v>
      </c>
    </row>
    <row r="9" spans="1:26" ht="13.5" customHeight="1" thickBot="1">
      <c r="A9" s="128">
        <v>5</v>
      </c>
      <c r="B9" s="118" t="s">
        <v>17</v>
      </c>
      <c r="C9" s="73" t="s">
        <v>15</v>
      </c>
      <c r="D9" s="74">
        <v>27</v>
      </c>
      <c r="E9" s="75">
        <v>23</v>
      </c>
      <c r="F9" s="75">
        <v>4</v>
      </c>
      <c r="G9" s="76">
        <v>85.19</v>
      </c>
      <c r="H9" s="39">
        <v>3</v>
      </c>
      <c r="I9" s="41">
        <v>2</v>
      </c>
      <c r="J9" s="41">
        <v>3</v>
      </c>
      <c r="K9" s="41">
        <v>2</v>
      </c>
      <c r="L9" s="41">
        <v>3</v>
      </c>
      <c r="M9" s="41">
        <v>3</v>
      </c>
      <c r="N9" s="41">
        <v>3</v>
      </c>
      <c r="O9" s="41">
        <v>3</v>
      </c>
      <c r="P9" s="41">
        <v>0</v>
      </c>
      <c r="Q9" s="42"/>
      <c r="R9" s="43"/>
      <c r="S9" s="68">
        <f>COUNT(H9:R9)*3</f>
        <v>27</v>
      </c>
      <c r="T9" s="69">
        <f>SUM(H9:R9)</f>
        <v>22</v>
      </c>
      <c r="U9" s="70">
        <f>S9-T9</f>
        <v>5</v>
      </c>
      <c r="V9" s="71">
        <f>IF(S9=0,"",T9/S9*100)</f>
        <v>81.48148148148148</v>
      </c>
      <c r="W9" s="69">
        <f>D9+S9</f>
        <v>54</v>
      </c>
      <c r="X9" s="69">
        <f>E9+T9</f>
        <v>45</v>
      </c>
      <c r="Y9" s="72">
        <f>F9+U9</f>
        <v>9</v>
      </c>
      <c r="Z9" s="71">
        <f>IF(W9=0,"",X9/W9*100)</f>
        <v>83.33333333333334</v>
      </c>
    </row>
    <row r="10" spans="1:26" ht="13.5" customHeight="1" thickBot="1">
      <c r="A10" s="128">
        <v>6</v>
      </c>
      <c r="B10" s="120" t="s">
        <v>18</v>
      </c>
      <c r="C10" s="78" t="s">
        <v>15</v>
      </c>
      <c r="D10" s="88">
        <v>27</v>
      </c>
      <c r="E10" s="89">
        <v>22</v>
      </c>
      <c r="F10" s="89">
        <v>5</v>
      </c>
      <c r="G10" s="90">
        <v>81.48</v>
      </c>
      <c r="H10" s="92">
        <v>3</v>
      </c>
      <c r="I10" s="93">
        <v>3</v>
      </c>
      <c r="J10" s="93">
        <v>2</v>
      </c>
      <c r="K10" s="93">
        <v>3</v>
      </c>
      <c r="L10" s="93">
        <v>3</v>
      </c>
      <c r="M10" s="93">
        <v>3</v>
      </c>
      <c r="N10" s="93">
        <v>2</v>
      </c>
      <c r="O10" s="93">
        <v>3</v>
      </c>
      <c r="P10" s="93">
        <v>0</v>
      </c>
      <c r="Q10" s="80"/>
      <c r="R10" s="81"/>
      <c r="S10" s="68">
        <f>COUNT(H10:R10)*3</f>
        <v>27</v>
      </c>
      <c r="T10" s="69">
        <f>SUM(H10:R10)</f>
        <v>22</v>
      </c>
      <c r="U10" s="70">
        <f>S10-T10</f>
        <v>5</v>
      </c>
      <c r="V10" s="71">
        <f>IF(S10=0,"",T10/S10*100)</f>
        <v>81.48148148148148</v>
      </c>
      <c r="W10" s="69">
        <f>D10+S10</f>
        <v>54</v>
      </c>
      <c r="X10" s="69">
        <f>E10+T10</f>
        <v>44</v>
      </c>
      <c r="Y10" s="72">
        <f>F10+U10</f>
        <v>10</v>
      </c>
      <c r="Z10" s="71">
        <f>IF(W10=0,"",X10/W10*100)</f>
        <v>81.48148148148148</v>
      </c>
    </row>
    <row r="11" spans="1:26" ht="13.5" customHeight="1" thickBot="1">
      <c r="A11" s="128">
        <v>7</v>
      </c>
      <c r="B11" s="118" t="s">
        <v>16</v>
      </c>
      <c r="C11" s="44" t="s">
        <v>15</v>
      </c>
      <c r="D11" s="91">
        <v>24</v>
      </c>
      <c r="E11" s="75">
        <v>18</v>
      </c>
      <c r="F11" s="75">
        <v>6</v>
      </c>
      <c r="G11" s="76">
        <v>75</v>
      </c>
      <c r="H11" s="34">
        <v>3</v>
      </c>
      <c r="I11" s="36">
        <v>3</v>
      </c>
      <c r="J11" s="36">
        <v>2</v>
      </c>
      <c r="K11" s="36">
        <v>3</v>
      </c>
      <c r="L11" s="36">
        <v>3</v>
      </c>
      <c r="M11" s="36">
        <v>3</v>
      </c>
      <c r="N11" s="36">
        <v>2</v>
      </c>
      <c r="O11" s="36">
        <v>3</v>
      </c>
      <c r="P11" s="36">
        <v>0</v>
      </c>
      <c r="Q11" s="37"/>
      <c r="R11" s="38"/>
      <c r="S11" s="68">
        <f>COUNT(H11:R11)*3</f>
        <v>27</v>
      </c>
      <c r="T11" s="69">
        <f>SUM(H11:R11)</f>
        <v>22</v>
      </c>
      <c r="U11" s="70">
        <f>S11-T11</f>
        <v>5</v>
      </c>
      <c r="V11" s="71">
        <f>IF(S11=0,"",T11/S11*100)</f>
        <v>81.48148148148148</v>
      </c>
      <c r="W11" s="69">
        <f>D11+S11</f>
        <v>51</v>
      </c>
      <c r="X11" s="69">
        <f>E11+T11</f>
        <v>40</v>
      </c>
      <c r="Y11" s="72">
        <f>F11+U11</f>
        <v>11</v>
      </c>
      <c r="Z11" s="71">
        <f>IF(W11=0,"",X11/W11*100)</f>
        <v>78.43137254901961</v>
      </c>
    </row>
    <row r="12" spans="1:26" ht="13.5" customHeight="1" thickBot="1">
      <c r="A12" s="128">
        <v>8</v>
      </c>
      <c r="B12" s="121" t="s">
        <v>45</v>
      </c>
      <c r="C12" s="33" t="s">
        <v>46</v>
      </c>
      <c r="D12" s="91">
        <v>23</v>
      </c>
      <c r="E12" s="75">
        <v>18</v>
      </c>
      <c r="F12" s="75">
        <v>5</v>
      </c>
      <c r="G12" s="76">
        <v>78.26</v>
      </c>
      <c r="H12" s="34">
        <v>1</v>
      </c>
      <c r="I12" s="36">
        <v>0</v>
      </c>
      <c r="J12" s="36">
        <v>2</v>
      </c>
      <c r="K12" s="36">
        <v>3</v>
      </c>
      <c r="L12" s="36">
        <v>3</v>
      </c>
      <c r="M12" s="36">
        <v>3</v>
      </c>
      <c r="N12" s="36">
        <v>3</v>
      </c>
      <c r="O12" s="36">
        <v>0</v>
      </c>
      <c r="P12" s="36">
        <v>2</v>
      </c>
      <c r="Q12" s="37"/>
      <c r="R12" s="38"/>
      <c r="S12" s="26">
        <f>COUNT(H12:R12)*3</f>
        <v>27</v>
      </c>
      <c r="T12" s="27">
        <f>SUM(H12:R12)</f>
        <v>17</v>
      </c>
      <c r="U12" s="28">
        <f>S12-T12</f>
        <v>10</v>
      </c>
      <c r="V12" s="29">
        <f>IF(S12=0,"",T12/S12*100)</f>
        <v>62.96296296296296</v>
      </c>
      <c r="W12" s="27">
        <f>D12+S12</f>
        <v>50</v>
      </c>
      <c r="X12" s="27">
        <f>E12+T12</f>
        <v>35</v>
      </c>
      <c r="Y12" s="30">
        <f>F12+U12</f>
        <v>15</v>
      </c>
      <c r="Z12" s="29">
        <f>IF(W12=0,"",X12/W12*100)</f>
        <v>70</v>
      </c>
    </row>
    <row r="13" spans="1:26" ht="13.5" customHeight="1" thickBot="1">
      <c r="A13" s="128">
        <v>9</v>
      </c>
      <c r="B13" s="121" t="s">
        <v>48</v>
      </c>
      <c r="C13" s="18" t="s">
        <v>46</v>
      </c>
      <c r="D13" s="91">
        <v>23</v>
      </c>
      <c r="E13" s="75">
        <v>17</v>
      </c>
      <c r="F13" s="75">
        <v>6</v>
      </c>
      <c r="G13" s="76">
        <v>73.91</v>
      </c>
      <c r="H13" s="39">
        <v>2</v>
      </c>
      <c r="I13" s="41"/>
      <c r="J13" s="41"/>
      <c r="K13" s="41"/>
      <c r="L13" s="41">
        <v>2</v>
      </c>
      <c r="M13" s="41"/>
      <c r="N13" s="41">
        <v>3</v>
      </c>
      <c r="O13" s="41">
        <v>0</v>
      </c>
      <c r="P13" s="41">
        <v>2</v>
      </c>
      <c r="Q13" s="42"/>
      <c r="R13" s="43"/>
      <c r="S13" s="26">
        <f>COUNT(H13:R13)*3</f>
        <v>15</v>
      </c>
      <c r="T13" s="27">
        <f>SUM(H13:R13)</f>
        <v>9</v>
      </c>
      <c r="U13" s="28">
        <f>S13-T13</f>
        <v>6</v>
      </c>
      <c r="V13" s="29">
        <f>IF(S13=0,"",T13/S13*100)</f>
        <v>60</v>
      </c>
      <c r="W13" s="27">
        <f>D13+S13</f>
        <v>38</v>
      </c>
      <c r="X13" s="27">
        <f>E13+T13</f>
        <v>26</v>
      </c>
      <c r="Y13" s="30">
        <f>F13+U13</f>
        <v>12</v>
      </c>
      <c r="Z13" s="29">
        <f>IF(W13=0,"",X13/W13*100)</f>
        <v>68.42105263157895</v>
      </c>
    </row>
    <row r="14" spans="1:26" ht="13.5" customHeight="1" thickBot="1">
      <c r="A14" s="129">
        <v>10</v>
      </c>
      <c r="B14" s="122" t="s">
        <v>42</v>
      </c>
      <c r="C14" s="45" t="s">
        <v>43</v>
      </c>
      <c r="D14" s="46">
        <v>8</v>
      </c>
      <c r="E14" s="47">
        <v>6</v>
      </c>
      <c r="F14" s="47">
        <v>2</v>
      </c>
      <c r="G14" s="45">
        <v>75</v>
      </c>
      <c r="H14" s="97">
        <v>0</v>
      </c>
      <c r="I14" s="50">
        <v>1</v>
      </c>
      <c r="J14" s="50">
        <v>3</v>
      </c>
      <c r="K14" s="50">
        <v>2</v>
      </c>
      <c r="L14" s="50">
        <v>1</v>
      </c>
      <c r="M14" s="50">
        <v>3</v>
      </c>
      <c r="N14" s="50">
        <v>0</v>
      </c>
      <c r="O14" s="50">
        <v>3</v>
      </c>
      <c r="P14" s="50">
        <v>2</v>
      </c>
      <c r="Q14" s="51"/>
      <c r="R14" s="52"/>
      <c r="S14" s="53">
        <f>COUNT(H14:R14)*3-4</f>
        <v>23</v>
      </c>
      <c r="T14" s="54">
        <f>SUM(H14:R14)</f>
        <v>15</v>
      </c>
      <c r="U14" s="55">
        <f>S14-T14</f>
        <v>8</v>
      </c>
      <c r="V14" s="56">
        <f>IF(S14=0,"",T14/S14*100)</f>
        <v>65.21739130434783</v>
      </c>
      <c r="W14" s="54">
        <f>D14+S14</f>
        <v>31</v>
      </c>
      <c r="X14" s="54">
        <f>E14+T14</f>
        <v>21</v>
      </c>
      <c r="Y14" s="87">
        <f>F14+U14</f>
        <v>10</v>
      </c>
      <c r="Z14" s="56">
        <f>IF(W14=0,"",X14/W14*100)</f>
        <v>67.74193548387096</v>
      </c>
    </row>
    <row r="15" spans="1:26" ht="13.5" customHeight="1" thickBot="1">
      <c r="A15" s="148">
        <v>11</v>
      </c>
      <c r="B15" s="122" t="s">
        <v>24</v>
      </c>
      <c r="C15" s="44" t="s">
        <v>25</v>
      </c>
      <c r="D15" s="58">
        <v>18</v>
      </c>
      <c r="E15" s="58">
        <v>11</v>
      </c>
      <c r="F15" s="58">
        <v>7</v>
      </c>
      <c r="G15" s="59">
        <v>61.11</v>
      </c>
      <c r="H15" s="108"/>
      <c r="I15" s="109">
        <v>1</v>
      </c>
      <c r="J15" s="62">
        <v>3</v>
      </c>
      <c r="K15" s="62">
        <v>2</v>
      </c>
      <c r="L15" s="62">
        <v>3</v>
      </c>
      <c r="M15" s="62">
        <v>1</v>
      </c>
      <c r="N15" s="62">
        <v>2</v>
      </c>
      <c r="O15" s="62">
        <v>3</v>
      </c>
      <c r="P15" s="62"/>
      <c r="Q15" s="112"/>
      <c r="R15" s="114"/>
      <c r="S15" s="63">
        <f>COUNT(H15:R15)*3</f>
        <v>21</v>
      </c>
      <c r="T15" s="64">
        <f>SUM(H15:R15)</f>
        <v>15</v>
      </c>
      <c r="U15" s="65">
        <f>S15-T15</f>
        <v>6</v>
      </c>
      <c r="V15" s="66">
        <f>IF(S15=0,"",T15/S15*100)</f>
        <v>71.42857142857143</v>
      </c>
      <c r="W15" s="149">
        <f>D15+S15</f>
        <v>39</v>
      </c>
      <c r="X15" s="149">
        <f>E15+T15</f>
        <v>26</v>
      </c>
      <c r="Y15" s="150">
        <f>F15+U15</f>
        <v>13</v>
      </c>
      <c r="Z15" s="151">
        <f>IF(W15=0,"",X15/W15*100)</f>
        <v>66.66666666666666</v>
      </c>
    </row>
    <row r="16" spans="1:26" ht="13.5" customHeight="1" thickBot="1">
      <c r="A16" s="128">
        <v>12</v>
      </c>
      <c r="B16" s="120" t="s">
        <v>30</v>
      </c>
      <c r="C16" s="84" t="s">
        <v>28</v>
      </c>
      <c r="D16" s="88">
        <v>27</v>
      </c>
      <c r="E16" s="89">
        <v>20</v>
      </c>
      <c r="F16" s="89">
        <v>7</v>
      </c>
      <c r="G16" s="90">
        <v>74.07</v>
      </c>
      <c r="H16" s="21">
        <v>1</v>
      </c>
      <c r="I16" s="23">
        <v>3</v>
      </c>
      <c r="J16" s="23">
        <v>1</v>
      </c>
      <c r="K16" s="23">
        <v>3</v>
      </c>
      <c r="L16" s="23">
        <v>1</v>
      </c>
      <c r="M16" s="23">
        <v>1</v>
      </c>
      <c r="N16" s="23">
        <v>3</v>
      </c>
      <c r="O16" s="23">
        <v>0</v>
      </c>
      <c r="P16" s="23">
        <v>3</v>
      </c>
      <c r="Q16" s="24"/>
      <c r="R16" s="25"/>
      <c r="S16" s="26">
        <f>COUNT(H16:R16)*3</f>
        <v>27</v>
      </c>
      <c r="T16" s="27">
        <f>SUM(H16:R16)</f>
        <v>16</v>
      </c>
      <c r="U16" s="28">
        <f>S16-T16</f>
        <v>11</v>
      </c>
      <c r="V16" s="29">
        <f>IF(S16=0,"",T16/S16*100)</f>
        <v>59.25925925925925</v>
      </c>
      <c r="W16" s="27">
        <f>D16+S16</f>
        <v>54</v>
      </c>
      <c r="X16" s="27">
        <f>E16+T16</f>
        <v>36</v>
      </c>
      <c r="Y16" s="30">
        <f>F16+U16</f>
        <v>18</v>
      </c>
      <c r="Z16" s="29">
        <f>IF(W16=0,"",X16/W16*100)</f>
        <v>66.66666666666666</v>
      </c>
    </row>
    <row r="17" spans="1:26" ht="13.5" customHeight="1" thickBot="1">
      <c r="A17" s="128">
        <v>13</v>
      </c>
      <c r="B17" s="121" t="s">
        <v>47</v>
      </c>
      <c r="C17" s="33" t="s">
        <v>46</v>
      </c>
      <c r="D17" s="91">
        <v>21</v>
      </c>
      <c r="E17" s="75">
        <v>15</v>
      </c>
      <c r="F17" s="75">
        <v>6</v>
      </c>
      <c r="G17" s="76">
        <v>71.43</v>
      </c>
      <c r="H17" s="34"/>
      <c r="I17" s="36">
        <v>0</v>
      </c>
      <c r="J17" s="36">
        <v>2</v>
      </c>
      <c r="K17" s="36">
        <v>3</v>
      </c>
      <c r="L17" s="36"/>
      <c r="M17" s="36">
        <v>2</v>
      </c>
      <c r="N17" s="36">
        <v>3</v>
      </c>
      <c r="O17" s="36">
        <v>0</v>
      </c>
      <c r="P17" s="36">
        <v>3</v>
      </c>
      <c r="Q17" s="37"/>
      <c r="R17" s="38"/>
      <c r="S17" s="26">
        <f>COUNT(H17:R17)*3</f>
        <v>21</v>
      </c>
      <c r="T17" s="27">
        <f>SUM(H17:R17)</f>
        <v>13</v>
      </c>
      <c r="U17" s="28">
        <f>S17-T17</f>
        <v>8</v>
      </c>
      <c r="V17" s="29">
        <f>IF(S17=0,"",T17/S17*100)</f>
        <v>61.904761904761905</v>
      </c>
      <c r="W17" s="27">
        <f>D17+S17</f>
        <v>42</v>
      </c>
      <c r="X17" s="27">
        <f>E17+T17</f>
        <v>28</v>
      </c>
      <c r="Y17" s="30">
        <f>F17+U17</f>
        <v>14</v>
      </c>
      <c r="Z17" s="29">
        <f>IF(W17=0,"",X17/W17*100)</f>
        <v>66.66666666666666</v>
      </c>
    </row>
    <row r="18" spans="1:26" ht="13.5" customHeight="1" thickBot="1">
      <c r="A18" s="128">
        <v>14</v>
      </c>
      <c r="B18" s="123" t="s">
        <v>14</v>
      </c>
      <c r="C18" s="44" t="s">
        <v>12</v>
      </c>
      <c r="D18" s="31">
        <v>9</v>
      </c>
      <c r="E18" s="32">
        <v>7</v>
      </c>
      <c r="F18" s="32">
        <v>2</v>
      </c>
      <c r="G18" s="33">
        <v>77.78</v>
      </c>
      <c r="H18" s="34"/>
      <c r="I18" s="35">
        <v>3</v>
      </c>
      <c r="J18" s="35">
        <v>0</v>
      </c>
      <c r="K18" s="35"/>
      <c r="L18" s="35">
        <v>0</v>
      </c>
      <c r="M18" s="35"/>
      <c r="N18" s="35">
        <v>2</v>
      </c>
      <c r="O18" s="36">
        <v>3</v>
      </c>
      <c r="P18" s="35">
        <v>2</v>
      </c>
      <c r="Q18" s="37"/>
      <c r="R18" s="38"/>
      <c r="S18" s="26">
        <f>COUNT(H18:R18)*3</f>
        <v>18</v>
      </c>
      <c r="T18" s="27">
        <f>SUM(H18:R18)</f>
        <v>10</v>
      </c>
      <c r="U18" s="28">
        <f>S18-T18</f>
        <v>8</v>
      </c>
      <c r="V18" s="29">
        <f>IF(S18=0,"",T18/S18*100)</f>
        <v>55.55555555555556</v>
      </c>
      <c r="W18" s="27">
        <f>D18+S18</f>
        <v>27</v>
      </c>
      <c r="X18" s="27">
        <f>E18+T18</f>
        <v>17</v>
      </c>
      <c r="Y18" s="30">
        <f>F18+U18</f>
        <v>10</v>
      </c>
      <c r="Z18" s="29">
        <f>IF(W18=0,"",X18/W18*100)</f>
        <v>62.96296296296296</v>
      </c>
    </row>
    <row r="19" spans="1:26" ht="13.5" customHeight="1" thickBot="1">
      <c r="A19" s="128">
        <v>15</v>
      </c>
      <c r="B19" s="121" t="s">
        <v>29</v>
      </c>
      <c r="C19" s="86" t="s">
        <v>28</v>
      </c>
      <c r="D19" s="91">
        <v>27</v>
      </c>
      <c r="E19" s="75">
        <v>18</v>
      </c>
      <c r="F19" s="75">
        <v>9</v>
      </c>
      <c r="G19" s="76">
        <v>66.67</v>
      </c>
      <c r="H19" s="34">
        <v>1</v>
      </c>
      <c r="I19" s="36">
        <v>3</v>
      </c>
      <c r="J19" s="36">
        <v>1</v>
      </c>
      <c r="K19" s="36"/>
      <c r="L19" s="36"/>
      <c r="M19" s="36">
        <v>1</v>
      </c>
      <c r="N19" s="36"/>
      <c r="O19" s="36"/>
      <c r="P19" s="36"/>
      <c r="Q19" s="37"/>
      <c r="R19" s="38"/>
      <c r="S19" s="26">
        <f>COUNT(H19:R19)*3</f>
        <v>12</v>
      </c>
      <c r="T19" s="27">
        <f>SUM(H19:R19)</f>
        <v>6</v>
      </c>
      <c r="U19" s="28">
        <f>S19-T19</f>
        <v>6</v>
      </c>
      <c r="V19" s="29">
        <f>IF(S19=0,"",T19/S19*100)</f>
        <v>50</v>
      </c>
      <c r="W19" s="27">
        <f>D19+S19</f>
        <v>39</v>
      </c>
      <c r="X19" s="27">
        <f>E19+T19</f>
        <v>24</v>
      </c>
      <c r="Y19" s="30">
        <f>F19+U19</f>
        <v>15</v>
      </c>
      <c r="Z19" s="29">
        <f>IF(W19=0,"",X19/W19*100)</f>
        <v>61.53846153846154</v>
      </c>
    </row>
    <row r="20" spans="1:26" ht="13.5" customHeight="1" thickBot="1">
      <c r="A20" s="128">
        <v>16</v>
      </c>
      <c r="B20" s="124" t="s">
        <v>44</v>
      </c>
      <c r="C20" s="45" t="s">
        <v>43</v>
      </c>
      <c r="D20" s="46">
        <v>18</v>
      </c>
      <c r="E20" s="47">
        <v>9</v>
      </c>
      <c r="F20" s="47">
        <v>9</v>
      </c>
      <c r="G20" s="45">
        <v>50</v>
      </c>
      <c r="H20" s="97">
        <v>0</v>
      </c>
      <c r="I20" s="50">
        <v>2</v>
      </c>
      <c r="J20" s="50">
        <v>3</v>
      </c>
      <c r="K20" s="50">
        <v>2</v>
      </c>
      <c r="L20" s="50">
        <v>2</v>
      </c>
      <c r="M20" s="50"/>
      <c r="N20" s="50">
        <v>0</v>
      </c>
      <c r="O20" s="50">
        <v>3</v>
      </c>
      <c r="P20" s="50">
        <v>0</v>
      </c>
      <c r="Q20" s="51"/>
      <c r="R20" s="52"/>
      <c r="S20" s="53">
        <f>COUNT(H20:R20)*3</f>
        <v>24</v>
      </c>
      <c r="T20" s="54">
        <f>SUM(H20:R20)</f>
        <v>12</v>
      </c>
      <c r="U20" s="55">
        <f>S20-T20</f>
        <v>12</v>
      </c>
      <c r="V20" s="56">
        <f>IF(S20=0,"",T20/S20*100)</f>
        <v>50</v>
      </c>
      <c r="W20" s="27">
        <f>D20+S20</f>
        <v>42</v>
      </c>
      <c r="X20" s="27">
        <f>E20+T20</f>
        <v>21</v>
      </c>
      <c r="Y20" s="30">
        <f>F20+U20</f>
        <v>21</v>
      </c>
      <c r="Z20" s="29">
        <f>IF(W20=0,"",X20/W20*100)</f>
        <v>50</v>
      </c>
    </row>
    <row r="21" spans="1:26" ht="13.5" customHeight="1" thickBot="1">
      <c r="A21" s="128">
        <v>17</v>
      </c>
      <c r="B21" s="123" t="s">
        <v>13</v>
      </c>
      <c r="C21" s="33" t="s">
        <v>12</v>
      </c>
      <c r="D21" s="31">
        <v>18</v>
      </c>
      <c r="E21" s="32">
        <v>11</v>
      </c>
      <c r="F21" s="32">
        <v>7</v>
      </c>
      <c r="G21" s="33">
        <v>61.11</v>
      </c>
      <c r="H21" s="92">
        <v>3</v>
      </c>
      <c r="I21" s="79"/>
      <c r="J21" s="79">
        <v>0</v>
      </c>
      <c r="K21" s="79"/>
      <c r="L21" s="79">
        <v>0</v>
      </c>
      <c r="M21" s="79">
        <v>0</v>
      </c>
      <c r="N21" s="79"/>
      <c r="O21" s="93"/>
      <c r="P21" s="79">
        <v>2</v>
      </c>
      <c r="Q21" s="80"/>
      <c r="R21" s="81"/>
      <c r="S21" s="26">
        <f>COUNT(H21:R21)*3</f>
        <v>15</v>
      </c>
      <c r="T21" s="27">
        <f>SUM(H21:R21)</f>
        <v>5</v>
      </c>
      <c r="U21" s="28">
        <f>S21-T21</f>
        <v>10</v>
      </c>
      <c r="V21" s="29">
        <f>IF(S21=0,"",T21/S21*100)</f>
        <v>33.33333333333333</v>
      </c>
      <c r="W21" s="27">
        <f>D21+S21</f>
        <v>33</v>
      </c>
      <c r="X21" s="27">
        <f>E21+T21</f>
        <v>16</v>
      </c>
      <c r="Y21" s="30">
        <f>F21+U21</f>
        <v>17</v>
      </c>
      <c r="Z21" s="29">
        <f>IF(W21=0,"",X21/W21*100)</f>
        <v>48.484848484848484</v>
      </c>
    </row>
    <row r="22" spans="1:26" ht="13.5" customHeight="1" thickBot="1">
      <c r="A22" s="128">
        <v>18</v>
      </c>
      <c r="B22" s="118" t="s">
        <v>31</v>
      </c>
      <c r="C22" s="44" t="s">
        <v>28</v>
      </c>
      <c r="D22" s="91">
        <v>23</v>
      </c>
      <c r="E22" s="75">
        <v>13</v>
      </c>
      <c r="F22" s="75">
        <v>10</v>
      </c>
      <c r="G22" s="76">
        <v>56.52</v>
      </c>
      <c r="H22" s="92">
        <v>1</v>
      </c>
      <c r="I22" s="93"/>
      <c r="J22" s="93">
        <v>0</v>
      </c>
      <c r="K22" s="93">
        <v>3</v>
      </c>
      <c r="L22" s="93">
        <v>2</v>
      </c>
      <c r="M22" s="93">
        <v>0</v>
      </c>
      <c r="N22" s="93">
        <v>3</v>
      </c>
      <c r="O22" s="93">
        <v>0</v>
      </c>
      <c r="P22" s="93">
        <v>0</v>
      </c>
      <c r="Q22" s="80"/>
      <c r="R22" s="81"/>
      <c r="S22" s="26">
        <f>COUNT(H22:R22)*3</f>
        <v>24</v>
      </c>
      <c r="T22" s="27">
        <f>SUM(H22:R22)</f>
        <v>9</v>
      </c>
      <c r="U22" s="28">
        <f>S22-T22</f>
        <v>15</v>
      </c>
      <c r="V22" s="29">
        <f>IF(S22=0,"",T22/S22*100)</f>
        <v>37.5</v>
      </c>
      <c r="W22" s="27">
        <f>D22+S22</f>
        <v>47</v>
      </c>
      <c r="X22" s="27">
        <f>E22+T22</f>
        <v>22</v>
      </c>
      <c r="Y22" s="30">
        <f>F22+U22</f>
        <v>25</v>
      </c>
      <c r="Z22" s="29">
        <f>IF(W22=0,"",X22/W22*100)</f>
        <v>46.808510638297875</v>
      </c>
    </row>
    <row r="23" spans="1:26" ht="13.5" customHeight="1" thickBot="1">
      <c r="A23" s="128">
        <v>19</v>
      </c>
      <c r="B23" s="118" t="s">
        <v>23</v>
      </c>
      <c r="C23" s="33" t="s">
        <v>19</v>
      </c>
      <c r="D23" s="31">
        <v>17</v>
      </c>
      <c r="E23" s="32">
        <v>6</v>
      </c>
      <c r="F23" s="32">
        <v>11</v>
      </c>
      <c r="G23" s="33">
        <v>35.29</v>
      </c>
      <c r="H23" s="82">
        <v>2</v>
      </c>
      <c r="I23" s="35">
        <v>1</v>
      </c>
      <c r="J23" s="35"/>
      <c r="K23" s="35">
        <v>1</v>
      </c>
      <c r="L23" s="35">
        <v>3</v>
      </c>
      <c r="M23" s="35"/>
      <c r="N23" s="35"/>
      <c r="O23" s="35"/>
      <c r="P23" s="35"/>
      <c r="Q23" s="37"/>
      <c r="R23" s="38"/>
      <c r="S23" s="26">
        <f>COUNT(H23:R23)*3-1</f>
        <v>11</v>
      </c>
      <c r="T23" s="27">
        <f>SUM(H23:R23)</f>
        <v>7</v>
      </c>
      <c r="U23" s="28">
        <f>S23-T23</f>
        <v>4</v>
      </c>
      <c r="V23" s="29">
        <f>IF(S23=0,"",T23/S23*100)</f>
        <v>63.63636363636363</v>
      </c>
      <c r="W23" s="27">
        <f>D23+S23</f>
        <v>28</v>
      </c>
      <c r="X23" s="27">
        <f>E23+T23</f>
        <v>13</v>
      </c>
      <c r="Y23" s="30">
        <f>F23+U23</f>
        <v>15</v>
      </c>
      <c r="Z23" s="29">
        <f>IF(W23=0,"",X23/W23*100)</f>
        <v>46.42857142857143</v>
      </c>
    </row>
    <row r="24" spans="1:26" ht="13.5" customHeight="1" thickBot="1">
      <c r="A24" s="128">
        <v>20</v>
      </c>
      <c r="B24" s="124" t="s">
        <v>26</v>
      </c>
      <c r="C24" s="45" t="s">
        <v>25</v>
      </c>
      <c r="D24" s="46">
        <v>24</v>
      </c>
      <c r="E24" s="47">
        <v>12</v>
      </c>
      <c r="F24" s="47">
        <v>12</v>
      </c>
      <c r="G24" s="45">
        <v>50</v>
      </c>
      <c r="H24" s="48">
        <v>1</v>
      </c>
      <c r="I24" s="50"/>
      <c r="J24" s="49"/>
      <c r="K24" s="49"/>
      <c r="L24" s="49">
        <v>1</v>
      </c>
      <c r="M24" s="49">
        <v>0</v>
      </c>
      <c r="N24" s="49">
        <v>0</v>
      </c>
      <c r="O24" s="49">
        <v>2</v>
      </c>
      <c r="P24" s="111">
        <v>3</v>
      </c>
      <c r="Q24" s="94"/>
      <c r="R24" s="95"/>
      <c r="S24" s="53">
        <f>COUNT(H24:R24)*3</f>
        <v>18</v>
      </c>
      <c r="T24" s="54">
        <f>SUM(H24:R24)</f>
        <v>7</v>
      </c>
      <c r="U24" s="55">
        <f>S24-T24</f>
        <v>11</v>
      </c>
      <c r="V24" s="56">
        <f>IF(S24=0,"",T24/S24*100)</f>
        <v>38.88888888888889</v>
      </c>
      <c r="W24" s="27">
        <f>D24+S24</f>
        <v>42</v>
      </c>
      <c r="X24" s="27">
        <f>E24+T24</f>
        <v>19</v>
      </c>
      <c r="Y24" s="30">
        <f>F24+U24</f>
        <v>23</v>
      </c>
      <c r="Z24" s="29">
        <f>IF(W24=0,"",X24/W24*100)</f>
        <v>45.23809523809524</v>
      </c>
    </row>
    <row r="25" spans="1:26" ht="13.5" customHeight="1" thickBot="1">
      <c r="A25" s="128">
        <v>21</v>
      </c>
      <c r="B25" s="120" t="s">
        <v>39</v>
      </c>
      <c r="C25" s="84" t="s">
        <v>37</v>
      </c>
      <c r="D25" s="19">
        <v>23</v>
      </c>
      <c r="E25" s="20">
        <v>8</v>
      </c>
      <c r="F25" s="20">
        <v>15</v>
      </c>
      <c r="G25" s="18">
        <v>34.78</v>
      </c>
      <c r="H25" s="34">
        <v>1</v>
      </c>
      <c r="I25" s="36">
        <v>0</v>
      </c>
      <c r="J25" s="36">
        <v>0</v>
      </c>
      <c r="K25" s="36">
        <v>0</v>
      </c>
      <c r="L25" s="36">
        <v>2</v>
      </c>
      <c r="M25" s="35">
        <v>3</v>
      </c>
      <c r="N25" s="35">
        <v>2</v>
      </c>
      <c r="O25" s="35">
        <v>0</v>
      </c>
      <c r="P25" s="35">
        <v>3</v>
      </c>
      <c r="Q25" s="37"/>
      <c r="R25" s="38"/>
      <c r="S25" s="26">
        <f>COUNT(H25:R25)*3</f>
        <v>27</v>
      </c>
      <c r="T25" s="27">
        <f>SUM(H25:R25)</f>
        <v>11</v>
      </c>
      <c r="U25" s="28">
        <f>S25-T25</f>
        <v>16</v>
      </c>
      <c r="V25" s="29">
        <f>IF(S25=0,"",T25/S25*100)</f>
        <v>40.74074074074074</v>
      </c>
      <c r="W25" s="27">
        <f>D25+S25</f>
        <v>50</v>
      </c>
      <c r="X25" s="27">
        <f>E25+T25</f>
        <v>19</v>
      </c>
      <c r="Y25" s="30">
        <f>F25+U25</f>
        <v>31</v>
      </c>
      <c r="Z25" s="29">
        <f>IF(W25=0,"",X25/W25*100)</f>
        <v>38</v>
      </c>
    </row>
    <row r="26" spans="1:26" ht="13.5" customHeight="1" thickBot="1">
      <c r="A26" s="128">
        <v>22</v>
      </c>
      <c r="B26" s="121" t="s">
        <v>40</v>
      </c>
      <c r="C26" s="33" t="s">
        <v>41</v>
      </c>
      <c r="D26" s="31">
        <v>24</v>
      </c>
      <c r="E26" s="32">
        <v>7</v>
      </c>
      <c r="F26" s="32">
        <v>17</v>
      </c>
      <c r="G26" s="33">
        <v>29.17</v>
      </c>
      <c r="H26" s="83">
        <v>0</v>
      </c>
      <c r="I26" s="41">
        <v>1</v>
      </c>
      <c r="J26" s="41">
        <v>3</v>
      </c>
      <c r="K26" s="41">
        <v>0</v>
      </c>
      <c r="L26" s="41">
        <v>1</v>
      </c>
      <c r="M26" s="41">
        <v>3</v>
      </c>
      <c r="N26" s="41">
        <v>0</v>
      </c>
      <c r="O26" s="41">
        <v>3</v>
      </c>
      <c r="P26" s="41">
        <v>0</v>
      </c>
      <c r="Q26" s="42"/>
      <c r="R26" s="43"/>
      <c r="S26" s="26">
        <f>COUNT(H26:R26)*3-2</f>
        <v>25</v>
      </c>
      <c r="T26" s="27">
        <f>SUM(H26:R26)</f>
        <v>11</v>
      </c>
      <c r="U26" s="28">
        <f>S26-T26</f>
        <v>14</v>
      </c>
      <c r="V26" s="29">
        <f>IF(S26=0,"",T26/S26*100)</f>
        <v>44</v>
      </c>
      <c r="W26" s="27">
        <f>D26+S26</f>
        <v>49</v>
      </c>
      <c r="X26" s="27">
        <f>E26+T26</f>
        <v>18</v>
      </c>
      <c r="Y26" s="30">
        <f>F26+U26</f>
        <v>31</v>
      </c>
      <c r="Z26" s="29">
        <f>IF(W26=0,"",X26/W26*100)</f>
        <v>36.734693877551024</v>
      </c>
    </row>
    <row r="27" spans="1:26" ht="13.5" customHeight="1" thickBot="1">
      <c r="A27" s="128">
        <v>23</v>
      </c>
      <c r="B27" s="125" t="s">
        <v>11</v>
      </c>
      <c r="C27" s="44" t="s">
        <v>12</v>
      </c>
      <c r="D27" s="31">
        <v>21</v>
      </c>
      <c r="E27" s="32">
        <v>7</v>
      </c>
      <c r="F27" s="32">
        <v>14</v>
      </c>
      <c r="G27" s="33">
        <v>33.33</v>
      </c>
      <c r="H27" s="39"/>
      <c r="I27" s="96">
        <v>3</v>
      </c>
      <c r="J27" s="35"/>
      <c r="K27" s="83">
        <v>1</v>
      </c>
      <c r="L27" s="40"/>
      <c r="M27" s="40"/>
      <c r="N27" s="40">
        <v>0</v>
      </c>
      <c r="O27" s="41"/>
      <c r="P27" s="40"/>
      <c r="Q27" s="42"/>
      <c r="R27" s="43"/>
      <c r="S27" s="26">
        <f>COUNT(H27:R27)*3</f>
        <v>9</v>
      </c>
      <c r="T27" s="27">
        <f>SUM(H27:R27)</f>
        <v>4</v>
      </c>
      <c r="U27" s="28">
        <f>S27-T27</f>
        <v>5</v>
      </c>
      <c r="V27" s="29">
        <f>IF(S27=0,"",T27/S27*100)</f>
        <v>44.44444444444444</v>
      </c>
      <c r="W27" s="27">
        <f>D27+S27</f>
        <v>30</v>
      </c>
      <c r="X27" s="27">
        <f>E27+T27</f>
        <v>11</v>
      </c>
      <c r="Y27" s="30">
        <f>F27+U27</f>
        <v>19</v>
      </c>
      <c r="Z27" s="29">
        <f>IF(W27=0,"",X27/W27*100)</f>
        <v>36.666666666666664</v>
      </c>
    </row>
    <row r="28" spans="1:26" ht="13.5" customHeight="1" thickBot="1">
      <c r="A28" s="128">
        <v>24</v>
      </c>
      <c r="B28" s="118" t="s">
        <v>36</v>
      </c>
      <c r="C28" s="33" t="s">
        <v>37</v>
      </c>
      <c r="D28" s="31">
        <v>20</v>
      </c>
      <c r="E28" s="32">
        <v>7</v>
      </c>
      <c r="F28" s="32">
        <v>13</v>
      </c>
      <c r="G28" s="33">
        <v>35</v>
      </c>
      <c r="H28" s="39">
        <v>0</v>
      </c>
      <c r="I28" s="41">
        <v>1</v>
      </c>
      <c r="J28" s="109">
        <v>0</v>
      </c>
      <c r="K28" s="41">
        <v>0</v>
      </c>
      <c r="L28" s="41">
        <v>1</v>
      </c>
      <c r="M28" s="40">
        <v>3</v>
      </c>
      <c r="N28" s="40">
        <v>2</v>
      </c>
      <c r="O28" s="40">
        <v>1</v>
      </c>
      <c r="P28" s="40">
        <v>2</v>
      </c>
      <c r="Q28" s="42"/>
      <c r="R28" s="43"/>
      <c r="S28" s="26">
        <f>COUNT(H28:R28)*3</f>
        <v>27</v>
      </c>
      <c r="T28" s="27">
        <f>SUM(H28:R28)</f>
        <v>10</v>
      </c>
      <c r="U28" s="28">
        <f>S28-T28</f>
        <v>17</v>
      </c>
      <c r="V28" s="29">
        <f>IF(S28=0,"",T28/S28*100)</f>
        <v>37.03703703703704</v>
      </c>
      <c r="W28" s="27">
        <f>D28+S28</f>
        <v>47</v>
      </c>
      <c r="X28" s="27">
        <f>E28+T28</f>
        <v>17</v>
      </c>
      <c r="Y28" s="30">
        <f>F28+U28</f>
        <v>30</v>
      </c>
      <c r="Z28" s="29">
        <f>IF(W28=0,"",X28/W28*100)</f>
        <v>36.17021276595745</v>
      </c>
    </row>
    <row r="29" spans="1:26" ht="13.5" customHeight="1" thickBot="1">
      <c r="A29" s="128">
        <v>25</v>
      </c>
      <c r="B29" s="122" t="s">
        <v>27</v>
      </c>
      <c r="C29" s="98" t="s">
        <v>25</v>
      </c>
      <c r="D29" s="58">
        <v>24</v>
      </c>
      <c r="E29" s="58">
        <v>7</v>
      </c>
      <c r="F29" s="58">
        <v>17</v>
      </c>
      <c r="G29" s="59">
        <v>29.17</v>
      </c>
      <c r="H29" s="108">
        <v>0</v>
      </c>
      <c r="I29" s="109">
        <v>0</v>
      </c>
      <c r="J29" s="62">
        <v>3</v>
      </c>
      <c r="K29" s="62">
        <v>1</v>
      </c>
      <c r="L29" s="62">
        <v>0</v>
      </c>
      <c r="M29" s="62">
        <v>0</v>
      </c>
      <c r="N29" s="62">
        <v>0</v>
      </c>
      <c r="O29" s="62">
        <v>1</v>
      </c>
      <c r="P29" s="62">
        <v>2</v>
      </c>
      <c r="Q29" s="112"/>
      <c r="R29" s="114"/>
      <c r="S29" s="63">
        <f>COUNT(H29:R29)*3</f>
        <v>27</v>
      </c>
      <c r="T29" s="64">
        <f>SUM(H29:R29)</f>
        <v>7</v>
      </c>
      <c r="U29" s="99">
        <f>S29-T29</f>
        <v>20</v>
      </c>
      <c r="V29" s="85">
        <f>IF(S29=0,"",T29/S29*100)</f>
        <v>25.925925925925924</v>
      </c>
      <c r="W29" s="53">
        <f>D29+S29</f>
        <v>51</v>
      </c>
      <c r="X29" s="54">
        <f>E29+T29</f>
        <v>14</v>
      </c>
      <c r="Y29" s="87">
        <f>F29+U29</f>
        <v>37</v>
      </c>
      <c r="Z29" s="100">
        <f>IF(W29=0,"",X29/W29*100)</f>
        <v>27.450980392156865</v>
      </c>
    </row>
    <row r="30" spans="1:26" ht="13.5" customHeight="1" thickBot="1">
      <c r="A30" s="128">
        <v>26</v>
      </c>
      <c r="B30" s="120" t="s">
        <v>49</v>
      </c>
      <c r="C30" s="78" t="s">
        <v>50</v>
      </c>
      <c r="D30" s="19">
        <v>27</v>
      </c>
      <c r="E30" s="20">
        <v>7</v>
      </c>
      <c r="F30" s="20">
        <v>20</v>
      </c>
      <c r="G30" s="18">
        <v>25.93</v>
      </c>
      <c r="H30" s="21">
        <v>3</v>
      </c>
      <c r="I30" s="22">
        <v>0</v>
      </c>
      <c r="J30" s="22">
        <v>1</v>
      </c>
      <c r="K30" s="22">
        <v>1</v>
      </c>
      <c r="L30" s="22">
        <v>0</v>
      </c>
      <c r="M30" s="22"/>
      <c r="N30" s="22">
        <v>0</v>
      </c>
      <c r="O30" s="22">
        <v>0</v>
      </c>
      <c r="P30" s="22"/>
      <c r="Q30" s="24"/>
      <c r="R30" s="25"/>
      <c r="S30" s="26">
        <f>COUNT(H30:R30)*3</f>
        <v>21</v>
      </c>
      <c r="T30" s="27">
        <f>SUM(H30:R30)</f>
        <v>5</v>
      </c>
      <c r="U30" s="28">
        <f>S30-T30</f>
        <v>16</v>
      </c>
      <c r="V30" s="29">
        <f>IF(S30=0,"",T30/S30*100)</f>
        <v>23.809523809523807</v>
      </c>
      <c r="W30" s="27">
        <f>D30+S30</f>
        <v>48</v>
      </c>
      <c r="X30" s="27">
        <f>E30+T30</f>
        <v>12</v>
      </c>
      <c r="Y30" s="30">
        <f>F30+U30</f>
        <v>36</v>
      </c>
      <c r="Z30" s="29">
        <f>IF(W30=0,"",X30/W30*100)</f>
        <v>25</v>
      </c>
    </row>
    <row r="31" spans="1:26" ht="13.5" customHeight="1" thickBot="1">
      <c r="A31" s="128">
        <v>27</v>
      </c>
      <c r="B31" s="121" t="s">
        <v>34</v>
      </c>
      <c r="C31" s="33" t="s">
        <v>32</v>
      </c>
      <c r="D31" s="31">
        <v>15</v>
      </c>
      <c r="E31" s="32">
        <v>3</v>
      </c>
      <c r="F31" s="32">
        <v>12</v>
      </c>
      <c r="G31" s="33">
        <v>20</v>
      </c>
      <c r="H31" s="82">
        <v>2</v>
      </c>
      <c r="I31" s="35"/>
      <c r="J31" s="35">
        <v>0</v>
      </c>
      <c r="K31" s="35"/>
      <c r="L31" s="35">
        <v>0</v>
      </c>
      <c r="M31" s="36">
        <v>0</v>
      </c>
      <c r="N31" s="35">
        <v>0</v>
      </c>
      <c r="O31" s="35">
        <v>0</v>
      </c>
      <c r="P31" s="35">
        <v>2</v>
      </c>
      <c r="Q31" s="37"/>
      <c r="R31" s="38"/>
      <c r="S31" s="26">
        <f>COUNT(H31:R31)*3</f>
        <v>21</v>
      </c>
      <c r="T31" s="27">
        <f>SUM(H31:R31)</f>
        <v>4</v>
      </c>
      <c r="U31" s="28">
        <f>S31-T31</f>
        <v>17</v>
      </c>
      <c r="V31" s="29">
        <f>IF(S31=0,"",T31/S31*100)</f>
        <v>19.047619047619047</v>
      </c>
      <c r="W31" s="27">
        <f>D31+S31</f>
        <v>36</v>
      </c>
      <c r="X31" s="27">
        <f>E31+T31</f>
        <v>7</v>
      </c>
      <c r="Y31" s="30">
        <f>F31+U31</f>
        <v>29</v>
      </c>
      <c r="Z31" s="29">
        <f>IF(W31=0,"",X31/W31*100)</f>
        <v>19.444444444444446</v>
      </c>
    </row>
    <row r="32" spans="1:26" ht="13.5" customHeight="1" thickBot="1">
      <c r="A32" s="128">
        <v>28</v>
      </c>
      <c r="B32" s="126" t="s">
        <v>33</v>
      </c>
      <c r="C32" s="44" t="s">
        <v>32</v>
      </c>
      <c r="D32" s="58">
        <v>27</v>
      </c>
      <c r="E32" s="58">
        <v>4</v>
      </c>
      <c r="F32" s="58">
        <v>23</v>
      </c>
      <c r="G32" s="59">
        <v>14.81</v>
      </c>
      <c r="H32" s="77">
        <v>2</v>
      </c>
      <c r="I32" s="61">
        <v>0</v>
      </c>
      <c r="J32" s="61">
        <v>0</v>
      </c>
      <c r="K32" s="61">
        <v>0</v>
      </c>
      <c r="L32" s="61">
        <v>0</v>
      </c>
      <c r="M32" s="110">
        <v>0</v>
      </c>
      <c r="N32" s="61">
        <v>0</v>
      </c>
      <c r="O32" s="61">
        <v>0</v>
      </c>
      <c r="P32" s="61">
        <v>1</v>
      </c>
      <c r="Q32" s="113"/>
      <c r="R32" s="115"/>
      <c r="S32" s="26">
        <f>COUNT(H32:R32)*3</f>
        <v>27</v>
      </c>
      <c r="T32" s="27">
        <f>SUM(H32:R32)</f>
        <v>3</v>
      </c>
      <c r="U32" s="28">
        <f>S32-T32</f>
        <v>24</v>
      </c>
      <c r="V32" s="56">
        <f>IF(S32=0,"",T32/S32*100)</f>
        <v>11.11111111111111</v>
      </c>
      <c r="W32" s="27">
        <f>D32+S32</f>
        <v>54</v>
      </c>
      <c r="X32" s="27">
        <f>E32+T32</f>
        <v>7</v>
      </c>
      <c r="Y32" s="30">
        <f>F32+U32</f>
        <v>47</v>
      </c>
      <c r="Z32" s="29">
        <f>IF(W32=0,"",X32/W32*100)</f>
        <v>12.962962962962962</v>
      </c>
    </row>
    <row r="33" spans="1:26" ht="13.5" customHeight="1" thickBot="1">
      <c r="A33" s="128">
        <v>29</v>
      </c>
      <c r="B33" s="120" t="s">
        <v>35</v>
      </c>
      <c r="C33" s="78" t="s">
        <v>32</v>
      </c>
      <c r="D33" s="19">
        <v>19</v>
      </c>
      <c r="E33" s="20">
        <v>3</v>
      </c>
      <c r="F33" s="20">
        <v>16</v>
      </c>
      <c r="G33" s="18">
        <v>15.79</v>
      </c>
      <c r="H33" s="101">
        <v>0</v>
      </c>
      <c r="I33" s="22">
        <v>1</v>
      </c>
      <c r="J33" s="22">
        <v>0</v>
      </c>
      <c r="K33" s="22">
        <v>0</v>
      </c>
      <c r="L33" s="22">
        <v>0</v>
      </c>
      <c r="M33" s="23">
        <v>0</v>
      </c>
      <c r="N33" s="22">
        <v>0</v>
      </c>
      <c r="O33" s="22">
        <v>0</v>
      </c>
      <c r="P33" s="22">
        <v>1</v>
      </c>
      <c r="Q33" s="24"/>
      <c r="R33" s="25"/>
      <c r="S33" s="26">
        <f>COUNT(H33:R33)*3-3</f>
        <v>24</v>
      </c>
      <c r="T33" s="27">
        <f>SUM(H33:R33)</f>
        <v>2</v>
      </c>
      <c r="U33" s="28">
        <f>S33-T33</f>
        <v>22</v>
      </c>
      <c r="V33" s="29">
        <f>IF(S33=0,"",T33/S33*100)</f>
        <v>8.333333333333332</v>
      </c>
      <c r="W33" s="27">
        <f>D33+S33</f>
        <v>43</v>
      </c>
      <c r="X33" s="27">
        <f>E33+T33</f>
        <v>5</v>
      </c>
      <c r="Y33" s="30">
        <f>F33+U33</f>
        <v>38</v>
      </c>
      <c r="Z33" s="29">
        <f>IF(W33=0,"",X33/W33*100)</f>
        <v>11.627906976744185</v>
      </c>
    </row>
    <row r="34" spans="1:26" ht="13.5" customHeight="1" thickBot="1">
      <c r="A34" s="128">
        <v>30</v>
      </c>
      <c r="B34" s="118" t="s">
        <v>51</v>
      </c>
      <c r="C34" s="33" t="s">
        <v>50</v>
      </c>
      <c r="D34" s="31">
        <v>27</v>
      </c>
      <c r="E34" s="32">
        <v>3</v>
      </c>
      <c r="F34" s="32">
        <v>24</v>
      </c>
      <c r="G34" s="33">
        <v>11.11</v>
      </c>
      <c r="H34" s="34">
        <v>1</v>
      </c>
      <c r="I34" s="35">
        <v>0</v>
      </c>
      <c r="J34" s="35"/>
      <c r="K34" s="35">
        <v>1</v>
      </c>
      <c r="L34" s="35">
        <v>0</v>
      </c>
      <c r="M34" s="35">
        <v>0</v>
      </c>
      <c r="N34" s="35">
        <v>0</v>
      </c>
      <c r="O34" s="35"/>
      <c r="P34" s="35">
        <v>0</v>
      </c>
      <c r="Q34" s="37"/>
      <c r="R34" s="38"/>
      <c r="S34" s="26">
        <f>COUNT(H34:R34)*3</f>
        <v>21</v>
      </c>
      <c r="T34" s="27">
        <f>SUM(H34:R34)</f>
        <v>2</v>
      </c>
      <c r="U34" s="28">
        <f>S34-T34</f>
        <v>19</v>
      </c>
      <c r="V34" s="29">
        <f>IF(S34=0,"",T34/S34*100)</f>
        <v>9.523809523809524</v>
      </c>
      <c r="W34" s="27">
        <f>D34+S34</f>
        <v>48</v>
      </c>
      <c r="X34" s="27">
        <f>E34+T34</f>
        <v>5</v>
      </c>
      <c r="Y34" s="30">
        <f>F34+U34</f>
        <v>43</v>
      </c>
      <c r="Z34" s="29">
        <f>IF(W34=0,"",X34/W34*100)</f>
        <v>10.416666666666668</v>
      </c>
    </row>
    <row r="35" spans="1:26" ht="13.5" customHeight="1" thickBot="1">
      <c r="A35" s="129">
        <v>31</v>
      </c>
      <c r="B35" s="122" t="s">
        <v>52</v>
      </c>
      <c r="C35" s="98" t="s">
        <v>50</v>
      </c>
      <c r="D35" s="58">
        <v>24</v>
      </c>
      <c r="E35" s="58">
        <v>1</v>
      </c>
      <c r="F35" s="58">
        <v>23</v>
      </c>
      <c r="G35" s="59">
        <v>4.17</v>
      </c>
      <c r="H35" s="132">
        <v>0</v>
      </c>
      <c r="I35" s="102">
        <v>0</v>
      </c>
      <c r="J35" s="102">
        <v>0</v>
      </c>
      <c r="K35" s="102">
        <v>1</v>
      </c>
      <c r="L35" s="102">
        <v>0</v>
      </c>
      <c r="M35" s="102">
        <v>0</v>
      </c>
      <c r="N35" s="102">
        <v>0</v>
      </c>
      <c r="O35" s="102">
        <v>0</v>
      </c>
      <c r="P35" s="102">
        <v>1</v>
      </c>
      <c r="Q35" s="133"/>
      <c r="R35" s="134"/>
      <c r="S35" s="53">
        <f>COUNT(H35:R35)*3</f>
        <v>27</v>
      </c>
      <c r="T35" s="54">
        <f>SUM(H35:R35)</f>
        <v>2</v>
      </c>
      <c r="U35" s="55">
        <f>S35-T35</f>
        <v>25</v>
      </c>
      <c r="V35" s="56">
        <f>IF(S35=0,"",T35/S35*100)</f>
        <v>7.4074074074074066</v>
      </c>
      <c r="W35" s="53">
        <f>D35+S35</f>
        <v>51</v>
      </c>
      <c r="X35" s="54">
        <f>E35+T35</f>
        <v>3</v>
      </c>
      <c r="Y35" s="87">
        <f>F35+U35</f>
        <v>48</v>
      </c>
      <c r="Z35" s="100">
        <f>IF(W35=0,"",X35/W35*100)</f>
        <v>5.88235294117647</v>
      </c>
    </row>
    <row r="36" spans="3:26" ht="15"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3"/>
      <c r="X36" s="103"/>
      <c r="Y36" s="103"/>
      <c r="Z36" s="104"/>
    </row>
    <row r="37" spans="3:22" ht="15"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</row>
  </sheetData>
  <sheetProtection/>
  <mergeCells count="7">
    <mergeCell ref="A1:Z1"/>
    <mergeCell ref="D3:G3"/>
    <mergeCell ref="H3:R3"/>
    <mergeCell ref="S3:V3"/>
    <mergeCell ref="W3:Z3"/>
    <mergeCell ref="C36:V36"/>
    <mergeCell ref="C37:V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Pisti</dc:creator>
  <cp:keywords/>
  <dc:description/>
  <cp:lastModifiedBy>Pisti</cp:lastModifiedBy>
  <dcterms:created xsi:type="dcterms:W3CDTF">2023-07-02T08:01:29Z</dcterms:created>
  <dcterms:modified xsi:type="dcterms:W3CDTF">2023-07-02T08:20:44Z</dcterms:modified>
  <cp:category/>
  <cp:version/>
  <cp:contentType/>
  <cp:contentStatus/>
</cp:coreProperties>
</file>